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79" firstSheet="1" activeTab="1"/>
  </bookViews>
  <sheets>
    <sheet name="приоритетные проекты" sheetId="1" r:id="rId1"/>
    <sheet name="форма отчета" sheetId="2" r:id="rId2"/>
  </sheets>
  <externalReferences>
    <externalReference r:id="rId5"/>
  </externalReferences>
  <definedNames>
    <definedName name="_xlnm.Print_Titles" localSheetId="1">'форма отчета'!$8:$8</definedName>
    <definedName name="_xlnm.Print_Area" localSheetId="1">'форма отчета'!$A$1:$AC$65</definedName>
  </definedNames>
  <calcPr fullCalcOnLoad="1"/>
</workbook>
</file>

<file path=xl/sharedStrings.xml><?xml version="1.0" encoding="utf-8"?>
<sst xmlns="http://schemas.openxmlformats.org/spreadsheetml/2006/main" count="310" uniqueCount="151">
  <si>
    <t>№ п/п</t>
  </si>
  <si>
    <t>Наименование проекта</t>
  </si>
  <si>
    <t>Субъект РФ</t>
  </si>
  <si>
    <t>Еврейская автономная область, Амурская область</t>
  </si>
  <si>
    <t>Сроки реализации</t>
  </si>
  <si>
    <t>внебюджетных источников</t>
  </si>
  <si>
    <t>уже реализуется????</t>
  </si>
  <si>
    <t>2006-2014 (2021???)</t>
  </si>
  <si>
    <t>№  п/п в реестре проектов ДВФО</t>
  </si>
  <si>
    <t>Мощность по проекту, эффект от реализации</t>
  </si>
  <si>
    <t>Описание проекта</t>
  </si>
  <si>
    <t>15,42,50,51</t>
  </si>
  <si>
    <t>Подпроекты</t>
  </si>
  <si>
    <t>фед бюджет</t>
  </si>
  <si>
    <t>бюджет субъекта</t>
  </si>
  <si>
    <t>бюджет муниципалитатета</t>
  </si>
  <si>
    <t>инвест фонд</t>
  </si>
  <si>
    <t>Комплексное развитие Южной Якутии (разработка проектной документации)</t>
  </si>
  <si>
    <t>Республика Саха (Якутия)</t>
  </si>
  <si>
    <t>ВЛ 500 кВ Канкунская ГЭС-Алдан и ПС
500/220/110/10 кВ Алдан. (инфраструктурный объект проекта строительства Канукунская ГЭС)</t>
  </si>
  <si>
    <t>ВЛ 500 кВ Канкунская ГЭС-Нерюнгри и ПС 500/220/110 кВ Нерюнгри.
(инфраструктурный объект проекта
строительства Канукунская ГЭС)</t>
  </si>
  <si>
    <t>Строительство ВЛ-220 кВ Алдан - Эльконский ГМК с ПС-220 кВ. (инфраструктурный объект строительства Эльконского ГМК)</t>
  </si>
  <si>
    <t>Строительство ВЛ-220 кВ для электроснабжения Таежного ГОКа с ПС-220 кВ. (инфраструктурный объект строительства Таежного ГОКа)</t>
  </si>
  <si>
    <t>Виды работ</t>
  </si>
  <si>
    <t xml:space="preserve">Разработка проектной документации объектов внешнего электроснабжения промышленных предприятий: </t>
  </si>
  <si>
    <t xml:space="preserve"> Разработка проектной документации объектов внешнего электроснабжения промышленных предприятий: </t>
  </si>
  <si>
    <t>Создание горно-металлургического кластера Приамурья</t>
  </si>
  <si>
    <t>Создание горно-металлургического кластера в Приамурье (Освоение Гаринского  месторождения железных руд и строительство горно-обогатительного комбината)</t>
  </si>
  <si>
    <t>Олекминский ГОК</t>
  </si>
  <si>
    <t>Строительство Гаринского ГОК</t>
  </si>
  <si>
    <t>Всего, млн. руб.</t>
  </si>
  <si>
    <t>Разработка схемы выдачи мощности Канкунской ГЭС</t>
  </si>
  <si>
    <t>(срок
начала строите льства не определен)</t>
  </si>
  <si>
    <t>в реестре не числится</t>
  </si>
  <si>
    <t>Строительство ВЛ 220 кВ Хани- Тарынахский ГОК и ПС 220 кВ Тарынахский ГОК (с подвеской второй цепи на БАМе ВЛ 220 кВ.)</t>
  </si>
  <si>
    <t>ПС 110 кВ Инаглинский Угольный комплекс с заходами ВЛ 110 кВ (ПС
110 кв Инаглинская ОФ, ВЛ-110 на
Инаглинскую ОФ, Реконструкция ВЛ 110 кВ ЧуГРЭС-М.Нимныр). (инфраструктурный объект строительства Инаглинского УК)</t>
  </si>
  <si>
    <t>Автодорога «Б.Нимныр –Канкунская ГЭС» инфраструктурный объект проекта строительства Канукунская ГЭС)</t>
  </si>
  <si>
    <t>Разработка проектной документации строительства автодорог</t>
  </si>
  <si>
    <t>Автодорога «Томмот – Эльконский ГМК» (инфраструктурный объект строительства Эльконского ГМК)</t>
  </si>
  <si>
    <t>Степень готовности проекта</t>
  </si>
  <si>
    <t>Ж/д линия «ст. Томмот –
Эльконский ГМК» (инфраструктурный объект строительства Эльконского ГМК)</t>
  </si>
  <si>
    <t>Разработка проектной документации строительства железнодорожных дорог</t>
  </si>
  <si>
    <t>Ж/д линия «ст. Чульбасс – Инаглинский УК»</t>
  </si>
  <si>
    <t xml:space="preserve"> </t>
  </si>
  <si>
    <t>Ж/д линия «ст. Таежная – Таежный ГОК» (инфраструктурный объект строительства Таежного ГОКа)</t>
  </si>
  <si>
    <t>257,252 повтор</t>
  </si>
  <si>
    <t>Ж/д линия «ст. Икебьекан –
Тарыннахский ГОК» (инфраструктурный объект строительства Тарыннахского ГОКа)</t>
  </si>
  <si>
    <t>254,249 повтор</t>
  </si>
  <si>
    <t>Разработка проектной документации</t>
  </si>
  <si>
    <t>Краткая характеристика проекта</t>
  </si>
  <si>
    <t xml:space="preserve"> ВЛ 220 кВ электроснабжение Селигдарского ГХК и ПС 220 кВ;</t>
  </si>
  <si>
    <t>Инвестиционный проект "Комплексное развитие Южной Якутии" предполагается реализовывать в два организационных этапа.
На первом этапе, в период с 2009 по 2011 годы планируется:
1. Разработка проектной документации по Канкунской ГЭС;
2. Разработка схемы выдачи мощности Канкунской ГЭС: 
o ВЛ 500 кВ Канкунская ГЭС - Нерюнгри и ПС 500/220/110 кВ Нерюнгри;
o ВЛ 500 кВ Канкунская ГЭС - Алдан и ПС 500/220/110/10 кВ Алдан.
3. Разработка проектной документации объектов внешнего электроснабжения промышленных предприятий: 
o ВЛ 220 кВ Алдан – Эльконский ГМК и ПС 220 кВ;
o ВЛ 220 кВ электроснабжение Таежного ГОКа и ПС 220 кВ;
o ВЛ 220 кВ электроснабжение Селигдарского ГХК и ПС 220 кВ;
o ВЛ 220 кВ Хани – Тарыннахский ГОК и ПС 220 кВ;
o ВЛ 110 кВ электроснабжение Инаглинской ОФ и ПС 110 кВ.
4. Разработка проектной документации строительства автодорог: 
o М. Нимныр - створ Канкунской ГЭС;
o Томмот – Эльконский ГМК.
5. Разработка проектной документации железных дорог: 
o Томмот – Эльконский ГМК;
o Косаревский – Селигдарский ГХК;
o Таежная – Таежный ГОК;
o Чульбасс – Инаглинская ОФ;
o Икабьекан – Тарыннахский ГОК.</t>
  </si>
  <si>
    <t>6. Разработка проектной документации: 
o Таежного и Тарыннахского железорудных ГОКов;
o Эльконского горно-металлургического комбината;
o Селигдарского горно-химического комплекса;
o Якутского газоперерабатывающего и газохимического комплекса;
o Алданского завода моторных топлив.
7.   Строительство Инаглинского угольного комплекса.
В конце 2011 г. уточненный проект будет вновь внесен на рассмотрение инвестиционной комиссии для получения дальнейшей государственной поддержки. 
На втором этапе, в период с 2012 по 2020 годы планируется:
1. Строительство Канкунской ГЭС;
2. Строительство промышленных предприятий;
3. Строительство схемы выдачи мощности Канкунской ГЭС;
4. Строительство объектов внешнего электроснабжения промышленных предприятий;
5. Строительство автодорожной инфраструктуры;
6. Строительство железнодорожной инфраструктуры.</t>
  </si>
  <si>
    <r>
      <rPr>
        <b/>
        <sz val="12"/>
        <color indexed="8"/>
        <rFont val="Times New Roman"/>
        <family val="1"/>
      </rPr>
      <t xml:space="preserve">Цель проекта </t>
    </r>
    <r>
      <rPr>
        <sz val="12"/>
        <color indexed="8"/>
        <rFont val="Times New Roman"/>
        <family val="1"/>
      </rPr>
      <t xml:space="preserve">- разработка проектной документации для строительства объектов инфраструктуры и промышленности в Республике Саха (Якутия), способствующих созданию на основе государственно-частного партнерства нового крупного промышленного района на Дальнем Востоке России, включающего в себя объекты гидроэнергетики и кластер промышленных производств. Реализация проекта окажет существенное позитивное влияние на основные макроэкономические показатели развития Российской Федерации и улучшит параметры ее экономической безопасности, что определяет общегосударственное значение проекта.
 Инвестиционный проект "Комплексное развитие Южной Якутии" это -  проектирование и строительство следующих объектов: 
• Канкунская ГЭС;
• Эльконский горно-металлургический комбинат;
• Южно-Якутское горно-металлургическое объединение;
• Инаглинский угольный комплекс;
• Селигдарский горно-химический комплекс;
• Якутский газоперерабатывающий и газохимический комплекс;
• Алданский завод моторных топлив;
• Автомобильные дороги (Томмот - Эльконский ГМК, Малый Нимныр - Канкунская ГЭС);
• Железные дороги (Томмот – Эльконский ГМК, Косаревский – Селигдарский ГХК, Таежная – Таежный ГОК, Чульбасс – Инаглинский угольный комплекс, Хани (Икабьекан) – Тарыннахский ГОК);
• Электросетевая инфраструктура (Канкунская ГЭС – Нерюнгри, Канкунская ГЭС – Алдан, Алдан – Эльконский ГМК, Хани – Тарыннахский ГОК, электроснабжение Таежного ГОКа, Селигдарского ГХК, Инаглинского угольного комплекса)
</t>
    </r>
  </si>
  <si>
    <r>
      <rPr>
        <b/>
        <sz val="12"/>
        <color indexed="8"/>
        <rFont val="Times New Roman"/>
        <family val="1"/>
      </rPr>
      <t xml:space="preserve">Форма предоставления государственной поддержки:
</t>
    </r>
    <r>
      <rPr>
        <sz val="12"/>
        <color indexed="8"/>
        <rFont val="Times New Roman"/>
        <family val="1"/>
      </rPr>
      <t xml:space="preserve">финансирование разработки проектной документации на объекты капитального строительства государственной собственности Российской Федерации;
направление бюджетных ассигнований в уставные капиталы открытых акционерных обществ.
</t>
    </r>
  </si>
  <si>
    <t>Хабаровский  край</t>
  </si>
  <si>
    <t>Строительство инфраструктуры портовой особой экономической зоны (ПОЭЗ) на территории  Советско-Гаванского муниципального района</t>
  </si>
  <si>
    <t>Создание на территории Советско-гаванского муниципального района Хабаровского края портовой особой экономической зоны</t>
  </si>
  <si>
    <t>-</t>
  </si>
  <si>
    <t>Наличие БП</t>
  </si>
  <si>
    <t>Наличие ПСД</t>
  </si>
  <si>
    <t>Примечание</t>
  </si>
  <si>
    <t>ФОНД</t>
  </si>
  <si>
    <t>федеральный бюджет</t>
  </si>
  <si>
    <t>Строительство ТЭЦ в г. Советская Гавань,  ОАО "РАО ЭС Востока"</t>
  </si>
  <si>
    <t>+</t>
  </si>
  <si>
    <t>120 МВт, 175 Гкал/час, создание 487 новых рабочих мест</t>
  </si>
  <si>
    <t>Инициатор, участник проекта</t>
  </si>
  <si>
    <t>Предложен</t>
  </si>
  <si>
    <t>ОАО "РАО ЭС Востока"</t>
  </si>
  <si>
    <t>Минвостокразвития, Хабаровский край, Минэнерго</t>
  </si>
  <si>
    <t>Строительство электрических сетей и подстанций 110-35 кВ в Ванино- Советско-Гаванском энергоузле</t>
  </si>
  <si>
    <t>Хабаровский край, Минвостокразвития</t>
  </si>
  <si>
    <t>«Комплексное развитие Советско-Гаванского- Ванинского промышленного и транспортно- логистического узла»</t>
  </si>
  <si>
    <t>предусмотрено</t>
  </si>
  <si>
    <t>Всего</t>
  </si>
  <si>
    <t>профинансировано</t>
  </si>
  <si>
    <t xml:space="preserve">профинансировано </t>
  </si>
  <si>
    <t>II.</t>
  </si>
  <si>
    <t xml:space="preserve"> ДОБЫЧА И ПЕРЕРАБОТКА ПОЛЕЗНЫХ ИСКОПАЕМЫХ , ВКЛЮЧАЯ УГОЛЬ, ЧЕРНУЮ И ЦВЕТНУЮ МЕТАЛЛУРГИЮ [1]</t>
  </si>
  <si>
    <t xml:space="preserve">I. </t>
  </si>
  <si>
    <t>АГРОПРОМЫШЛЕННЫЙ КОМПЛЕКС [1]</t>
  </si>
  <si>
    <t xml:space="preserve">Мощность проекта 
[3]
 </t>
  </si>
  <si>
    <t xml:space="preserve">Количество создаваемых рабочих мест </t>
  </si>
  <si>
    <t>Этап проработки проектных материалов
[6]</t>
  </si>
  <si>
    <t>Объем капитальных вложений, 
в т.ч. по источникам финансирования, млн. руб.</t>
  </si>
  <si>
    <t>терр. гос. внебюдж. фонды</t>
  </si>
  <si>
    <t>проеетно-сметная документация</t>
  </si>
  <si>
    <t>на этапе строительства/реконструкции/др.</t>
  </si>
  <si>
    <t xml:space="preserve">наличие положительного заключения гос.экспертизы ПСД </t>
  </si>
  <si>
    <t>гос. внебюдж. фонды РФ</t>
  </si>
  <si>
    <t>Принадлежность проекта к ГП/ФЦП [8]</t>
  </si>
  <si>
    <t>Принадлежность проекта к КИП 
[7]</t>
  </si>
  <si>
    <t>Текущее состояние проекта
 [9]</t>
  </si>
  <si>
    <t>Бюджетная эффективность (налоговые поступления в бюджеты всех уровней), 
млн. руб.
[4]</t>
  </si>
  <si>
    <r>
      <t xml:space="preserve">на этапе эксплуатации
 </t>
    </r>
    <r>
      <rPr>
        <b/>
        <sz val="12"/>
        <rFont val="Times New Roman"/>
        <family val="1"/>
      </rPr>
      <t>[5]</t>
    </r>
  </si>
  <si>
    <t>конс. бюджеты субъектов
РФ</t>
  </si>
  <si>
    <t>бизнес - план/ТЭО</t>
  </si>
  <si>
    <t>Контакты
[10]</t>
  </si>
  <si>
    <t>Федеральный бюджет</t>
  </si>
  <si>
    <t xml:space="preserve">Областной бюджет </t>
  </si>
  <si>
    <t>Местный бюджет</t>
  </si>
  <si>
    <t xml:space="preserve">инициатор </t>
  </si>
  <si>
    <t>собственные</t>
  </si>
  <si>
    <t xml:space="preserve">привлеченные </t>
  </si>
  <si>
    <t>Наименование проекта, местонахождение, инициатор, юридический адрес 
 [2]</t>
  </si>
  <si>
    <t>по годам реализации проектов</t>
  </si>
  <si>
    <t xml:space="preserve">Период реализации </t>
  </si>
  <si>
    <t>Добыча каменного угля на Тарасовском месторождении,ООО "Тарассовский уголь",Тарасовское каменноугольное месторождение расположено на территории Заларинского и Зиминского районов, в 20 км южнее г.Зима и в 35 км от районного центра п. Залари.</t>
  </si>
  <si>
    <t>1980 т в год  добычи каменного угля</t>
  </si>
  <si>
    <t>2012-2015</t>
  </si>
  <si>
    <t>не принадлежит</t>
  </si>
  <si>
    <t>"Организация на территории Троицкого спиртзавода медно-литейного цеха", ЗАО"Армас", с. Троицк, Троицкое муниципальное образование</t>
  </si>
  <si>
    <t>552 т катанки</t>
  </si>
  <si>
    <t>да</t>
  </si>
  <si>
    <t>нет</t>
  </si>
  <si>
    <t>начата реализация,  23 млн. руб. было затрачено на реконструкцию и оборудование медно-литейного цеха, создано 16 новых рабочих мест, выпуск продукции в год составляет - 504 т</t>
  </si>
  <si>
    <t xml:space="preserve">начата реализация, реализуется 20 млн. руб. было создано 30 новых рабочих мест; </t>
  </si>
  <si>
    <t>«Развитие производства фуражного зерна»</t>
  </si>
  <si>
    <t>ОАО Заларинскагропромснаб, р.п. Залари, ул. Карла-Маркса, 74</t>
  </si>
  <si>
    <t>СПК «Тыретский», Заларинский район, с. Ханжиново</t>
  </si>
  <si>
    <t>СПК «Райпотребсоюз», р.п. Залари, ул. Ленина, 56</t>
  </si>
  <si>
    <t>Проект «Развитие сельскохозяйственной кооперации»</t>
  </si>
  <si>
    <t xml:space="preserve"> Проект «Развитие зернового  производства »</t>
  </si>
  <si>
    <t>ССПК «Татьяна», Заларинский район, с. Холмогой</t>
  </si>
  <si>
    <t>ССПК «Унга», Заларинский район, д. Корсунгай</t>
  </si>
  <si>
    <t>Проект «Развитие молочного производства »</t>
  </si>
  <si>
    <t>ИП глава КФХ ГусаровЕ.Н.</t>
  </si>
  <si>
    <t>2011-2015</t>
  </si>
  <si>
    <t>посевная площадь 4000 га зерновых и валовое производство до 6045 т</t>
  </si>
  <si>
    <t xml:space="preserve"> Развитие  производства фуражного зерна
Площади посева зерновых до 1700 га
</t>
  </si>
  <si>
    <t xml:space="preserve">Развитие молочной отрасли
Увеличение поголовья коров и валовое производство молока1000т
</t>
  </si>
  <si>
    <t xml:space="preserve">Развитие сельской кооперации. Довести закуп молока у населения  до 230т в год, за
куп мяса -30 т в го, обеспечить сеном население по 100 т в год 
</t>
  </si>
  <si>
    <t xml:space="preserve">Развитие сельской кооперации
Довести закуп молока у населения  до 250т в год. обеспечить сеном население по 100 т в год
</t>
  </si>
  <si>
    <t xml:space="preserve">Развитие сельской кооперации
Довести закуп мяса у населения  до 50 т. в год ,
</t>
  </si>
  <si>
    <t>Развитие зернового производства, довести посевы зерновых  до 2500 га</t>
  </si>
  <si>
    <t>Итого по разделу II</t>
  </si>
  <si>
    <t xml:space="preserve">Проект реализутся на базе действующего предприятия, приобретено:-сеялка  с6-пм, 
-посевной комплекс кузбасс
</t>
  </si>
  <si>
    <t>Проект реализутся на базе действующего предприятия, Приобретение автомобиля и оборудования по закупу мяса</t>
  </si>
  <si>
    <t>Проект реализутся на базе действующего предприятия,приобретена техника и оборуд. по закупу молока</t>
  </si>
  <si>
    <t>Проект реализутся на базе действующего предприятия, приобретен посевной комплекс Кузбасс</t>
  </si>
  <si>
    <t xml:space="preserve">Проект реализутся на базе действующего предприятия, приобре
тена сеялка </t>
  </si>
  <si>
    <t xml:space="preserve">Проект реализутся на базе действующего предприятия, приобретено:- к/у комбайнов4ед, , плем.скота-100гол,
груз. КАМАз, сеялок с6-пм 2ед, строит. сенохранилищ, реконстр. МТФ
реконст. зерноскладов
</t>
  </si>
  <si>
    <t xml:space="preserve">Проект реализутся на базе действующего предприятия, риобретена техника и оборуд. по закупу молока, техники по заготовке кормов 
</t>
  </si>
  <si>
    <t xml:space="preserve">Галеева О.С. - начальник отдела ЭА и П, тел. (39552) 2-12-61, элек.почта: zaladmin@irmail.ru </t>
  </si>
  <si>
    <t xml:space="preserve">Потан А.Ш. - начальник сельхоз отдела тел. (39552) 2-11-05, элек.почта: zaladmin@irmail.ru </t>
  </si>
  <si>
    <t>Начальник отдела Э А и П</t>
  </si>
  <si>
    <t>О.С. Галеева</t>
  </si>
  <si>
    <t>Приложение № 1</t>
  </si>
  <si>
    <t>Итого по разделу I</t>
  </si>
  <si>
    <t>Информация об инвестиционных проектах в муниципальном образовании "Заларинский район" по состоянию на 1 октября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</si>
</sst>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24"/>
      <color indexed="8"/>
      <name val="Calibri"/>
      <family val="2"/>
    </font>
    <font>
      <sz val="2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.5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rgb="FF000000"/>
      <name val="Times New Roman"/>
      <family val="1"/>
    </font>
    <font>
      <sz val="11.5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24"/>
      <color theme="1"/>
      <name val="Calibri"/>
      <family val="2"/>
    </font>
    <font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b/>
      <sz val="11.5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2"/>
      <color rgb="FF00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horizontal="left" vertical="center" wrapText="1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/>
    </xf>
    <xf numFmtId="0" fontId="67" fillId="33" borderId="10" xfId="0" applyFont="1" applyFill="1" applyBorder="1" applyAlignment="1">
      <alignment horizontal="left"/>
    </xf>
    <xf numFmtId="0" fontId="68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65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5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65" fillId="33" borderId="10" xfId="0" applyFont="1" applyFill="1" applyBorder="1" applyAlignment="1">
      <alignment horizontal="left" vertical="center" wrapText="1"/>
    </xf>
    <xf numFmtId="3" fontId="65" fillId="0" borderId="10" xfId="0" applyNumberFormat="1" applyFont="1" applyBorder="1" applyAlignment="1">
      <alignment horizontal="center" vertical="center"/>
    </xf>
    <xf numFmtId="0" fontId="67" fillId="34" borderId="10" xfId="0" applyFont="1" applyFill="1" applyBorder="1" applyAlignment="1">
      <alignment horizontal="left" vertical="center" wrapText="1"/>
    </xf>
    <xf numFmtId="0" fontId="69" fillId="0" borderId="10" xfId="52" applyFont="1" applyFill="1" applyBorder="1" applyAlignment="1">
      <alignment horizontal="center" vertical="center" wrapText="1"/>
      <protection/>
    </xf>
    <xf numFmtId="0" fontId="0" fillId="35" borderId="10" xfId="0" applyFill="1" applyBorder="1" applyAlignment="1">
      <alignment/>
    </xf>
    <xf numFmtId="0" fontId="65" fillId="35" borderId="1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65" fillId="35" borderId="10" xfId="0" applyFont="1" applyFill="1" applyBorder="1" applyAlignment="1">
      <alignment horizontal="center" vertical="center" wrapText="1"/>
    </xf>
    <xf numFmtId="0" fontId="69" fillId="33" borderId="10" xfId="52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67" fillId="34" borderId="12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0" fillId="35" borderId="10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0" fillId="8" borderId="10" xfId="0" applyFont="1" applyFill="1" applyBorder="1" applyAlignment="1">
      <alignment horizontal="left" vertical="center" wrapText="1"/>
    </xf>
    <xf numFmtId="0" fontId="70" fillId="8" borderId="1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67" fillId="36" borderId="10" xfId="0" applyFont="1" applyFill="1" applyBorder="1" applyAlignment="1">
      <alignment horizontal="left" vertical="center" wrapText="1"/>
    </xf>
    <xf numFmtId="0" fontId="65" fillId="36" borderId="10" xfId="0" applyFont="1" applyFill="1" applyBorder="1" applyAlignment="1">
      <alignment horizontal="left" vertical="center" wrapText="1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70" fillId="35" borderId="0" xfId="0" applyFont="1" applyFill="1" applyAlignment="1">
      <alignment horizontal="justify" vertical="center"/>
    </xf>
    <xf numFmtId="0" fontId="0" fillId="0" borderId="10" xfId="0" applyBorder="1" applyAlignment="1">
      <alignment horizontal="center"/>
    </xf>
    <xf numFmtId="1" fontId="71" fillId="33" borderId="10" xfId="52" applyNumberFormat="1" applyFont="1" applyFill="1" applyBorder="1" applyAlignment="1">
      <alignment horizontal="center" vertical="center" wrapText="1"/>
      <protection/>
    </xf>
    <xf numFmtId="3" fontId="5" fillId="0" borderId="12" xfId="53" applyNumberFormat="1" applyFont="1" applyFill="1" applyBorder="1" applyAlignment="1">
      <alignment horizontal="center" vertical="center" wrapText="1"/>
      <protection/>
    </xf>
    <xf numFmtId="0" fontId="66" fillId="34" borderId="12" xfId="0" applyFont="1" applyFill="1" applyBorder="1" applyAlignment="1">
      <alignment/>
    </xf>
    <xf numFmtId="0" fontId="67" fillId="33" borderId="12" xfId="0" applyFont="1" applyFill="1" applyBorder="1" applyAlignment="1">
      <alignment horizontal="left"/>
    </xf>
    <xf numFmtId="0" fontId="66" fillId="0" borderId="14" xfId="0" applyFont="1" applyBorder="1" applyAlignment="1">
      <alignment/>
    </xf>
    <xf numFmtId="0" fontId="66" fillId="0" borderId="12" xfId="0" applyFont="1" applyBorder="1" applyAlignment="1">
      <alignment/>
    </xf>
    <xf numFmtId="0" fontId="0" fillId="35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/>
    </xf>
    <xf numFmtId="1" fontId="71" fillId="33" borderId="12" xfId="52" applyNumberFormat="1" applyFont="1" applyFill="1" applyBorder="1" applyAlignment="1">
      <alignment horizontal="center" vertical="center" wrapText="1"/>
      <protection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67" fillId="15" borderId="10" xfId="0" applyFont="1" applyFill="1" applyBorder="1" applyAlignment="1">
      <alignment horizontal="left"/>
    </xf>
    <xf numFmtId="0" fontId="68" fillId="15" borderId="1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center"/>
    </xf>
    <xf numFmtId="0" fontId="72" fillId="15" borderId="10" xfId="0" applyFont="1" applyFill="1" applyBorder="1" applyAlignment="1">
      <alignment horizontal="left"/>
    </xf>
    <xf numFmtId="0" fontId="4" fillId="33" borderId="10" xfId="53" applyFont="1" applyFill="1" applyBorder="1" applyAlignment="1">
      <alignment horizontal="center" vertical="center" wrapText="1"/>
      <protection/>
    </xf>
    <xf numFmtId="3" fontId="65" fillId="33" borderId="10" xfId="0" applyNumberFormat="1" applyFont="1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left" vertical="center" wrapText="1"/>
    </xf>
    <xf numFmtId="0" fontId="70" fillId="36" borderId="10" xfId="0" applyFont="1" applyFill="1" applyBorder="1" applyAlignment="1">
      <alignment horizontal="left" vertical="center" wrapText="1"/>
    </xf>
    <xf numFmtId="0" fontId="0" fillId="15" borderId="10" xfId="0" applyFill="1" applyBorder="1" applyAlignment="1">
      <alignment/>
    </xf>
    <xf numFmtId="0" fontId="69" fillId="33" borderId="10" xfId="52" applyFont="1" applyFill="1" applyBorder="1" applyAlignment="1">
      <alignment horizontal="center" vertical="center"/>
      <protection/>
    </xf>
    <xf numFmtId="0" fontId="69" fillId="33" borderId="10" xfId="52" applyFont="1" applyFill="1" applyBorder="1" applyAlignment="1">
      <alignment horizontal="left" vertical="center" wrapText="1"/>
      <protection/>
    </xf>
    <xf numFmtId="164" fontId="4" fillId="33" borderId="10" xfId="53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/>
    </xf>
    <xf numFmtId="1" fontId="4" fillId="33" borderId="10" xfId="53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3" fontId="5" fillId="0" borderId="17" xfId="53" applyNumberFormat="1" applyFont="1" applyFill="1" applyBorder="1" applyAlignment="1">
      <alignment horizontal="center" vertical="center" textRotation="90" wrapText="1"/>
      <protection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 wrapText="1"/>
    </xf>
    <xf numFmtId="0" fontId="73" fillId="37" borderId="10" xfId="53" applyFont="1" applyFill="1" applyBorder="1" applyAlignment="1">
      <alignment horizontal="center" vertical="center"/>
      <protection/>
    </xf>
    <xf numFmtId="0" fontId="9" fillId="33" borderId="0" xfId="0" applyFont="1" applyFill="1" applyAlignment="1">
      <alignment horizontal="left" vertical="center" wrapText="1"/>
    </xf>
    <xf numFmtId="0" fontId="74" fillId="33" borderId="0" xfId="0" applyFont="1" applyFill="1" applyAlignment="1">
      <alignment/>
    </xf>
    <xf numFmtId="0" fontId="75" fillId="0" borderId="0" xfId="0" applyFont="1" applyAlignment="1">
      <alignment horizontal="left"/>
    </xf>
    <xf numFmtId="0" fontId="74" fillId="33" borderId="0" xfId="0" applyFont="1" applyFill="1" applyBorder="1" applyAlignment="1">
      <alignment/>
    </xf>
    <xf numFmtId="0" fontId="74" fillId="0" borderId="0" xfId="0" applyFont="1" applyAlignment="1">
      <alignment/>
    </xf>
    <xf numFmtId="0" fontId="9" fillId="33" borderId="0" xfId="0" applyFont="1" applyFill="1" applyAlignment="1">
      <alignment horizontal="left" vertical="center" wrapText="1"/>
    </xf>
    <xf numFmtId="0" fontId="67" fillId="0" borderId="17" xfId="0" applyFont="1" applyBorder="1" applyAlignment="1">
      <alignment horizontal="center" vertical="center" textRotation="90" wrapText="1"/>
    </xf>
    <xf numFmtId="0" fontId="65" fillId="0" borderId="17" xfId="0" applyFont="1" applyBorder="1" applyAlignment="1">
      <alignment horizontal="center" vertical="center" textRotation="90" wrapText="1"/>
    </xf>
    <xf numFmtId="0" fontId="76" fillId="0" borderId="18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3" fillId="37" borderId="23" xfId="0" applyFont="1" applyFill="1" applyBorder="1" applyAlignment="1">
      <alignment horizontal="center" vertical="center"/>
    </xf>
    <xf numFmtId="49" fontId="76" fillId="0" borderId="19" xfId="0" applyNumberFormat="1" applyFont="1" applyBorder="1" applyAlignment="1">
      <alignment horizontal="center" vertical="center" wrapText="1"/>
    </xf>
    <xf numFmtId="49" fontId="76" fillId="0" borderId="17" xfId="0" applyNumberFormat="1" applyFont="1" applyBorder="1" applyAlignment="1">
      <alignment horizontal="center" vertical="center" wrapText="1"/>
    </xf>
    <xf numFmtId="49" fontId="76" fillId="0" borderId="23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49" fontId="76" fillId="0" borderId="0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left" vertical="center" wrapText="1"/>
    </xf>
    <xf numFmtId="0" fontId="65" fillId="33" borderId="25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/>
    </xf>
    <xf numFmtId="0" fontId="65" fillId="33" borderId="14" xfId="0" applyFont="1" applyFill="1" applyBorder="1" applyAlignment="1">
      <alignment horizontal="left" vertical="center" wrapText="1"/>
    </xf>
    <xf numFmtId="0" fontId="65" fillId="33" borderId="26" xfId="0" applyFont="1" applyFill="1" applyBorder="1" applyAlignment="1">
      <alignment horizontal="left" vertical="center"/>
    </xf>
    <xf numFmtId="0" fontId="65" fillId="33" borderId="22" xfId="0" applyFont="1" applyFill="1" applyBorder="1" applyAlignment="1">
      <alignment horizontal="left" vertical="center"/>
    </xf>
    <xf numFmtId="0" fontId="65" fillId="33" borderId="25" xfId="0" applyFont="1" applyFill="1" applyBorder="1" applyAlignment="1">
      <alignment horizontal="left" vertical="center" wrapText="1"/>
    </xf>
    <xf numFmtId="0" fontId="65" fillId="33" borderId="15" xfId="0" applyFont="1" applyFill="1" applyBorder="1" applyAlignment="1">
      <alignment horizontal="left" vertical="center" wrapText="1"/>
    </xf>
    <xf numFmtId="0" fontId="67" fillId="33" borderId="27" xfId="0" applyFont="1" applyFill="1" applyBorder="1" applyAlignment="1">
      <alignment horizontal="left" vertical="center" wrapText="1"/>
    </xf>
    <xf numFmtId="0" fontId="67" fillId="33" borderId="28" xfId="0" applyFont="1" applyFill="1" applyBorder="1" applyAlignment="1">
      <alignment horizontal="left" vertical="center" wrapText="1"/>
    </xf>
    <xf numFmtId="0" fontId="67" fillId="33" borderId="29" xfId="0" applyFont="1" applyFill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 wrapText="1"/>
    </xf>
    <xf numFmtId="0" fontId="67" fillId="15" borderId="27" xfId="0" applyFont="1" applyFill="1" applyBorder="1" applyAlignment="1">
      <alignment horizontal="left"/>
    </xf>
    <xf numFmtId="0" fontId="67" fillId="15" borderId="28" xfId="0" applyFont="1" applyFill="1" applyBorder="1" applyAlignment="1">
      <alignment horizontal="left"/>
    </xf>
    <xf numFmtId="0" fontId="67" fillId="15" borderId="29" xfId="0" applyFont="1" applyFill="1" applyBorder="1" applyAlignment="1">
      <alignment horizontal="left"/>
    </xf>
    <xf numFmtId="0" fontId="67" fillId="0" borderId="23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164" fontId="7" fillId="0" borderId="10" xfId="53" applyNumberFormat="1" applyFont="1" applyFill="1" applyBorder="1" applyAlignment="1">
      <alignment horizontal="center" vertical="center" wrapText="1"/>
      <protection/>
    </xf>
    <xf numFmtId="0" fontId="72" fillId="15" borderId="12" xfId="0" applyFont="1" applyFill="1" applyBorder="1" applyAlignment="1">
      <alignment horizontal="left"/>
    </xf>
    <xf numFmtId="0" fontId="72" fillId="15" borderId="25" xfId="0" applyFont="1" applyFill="1" applyBorder="1" applyAlignment="1">
      <alignment horizontal="left"/>
    </xf>
    <xf numFmtId="0" fontId="72" fillId="15" borderId="15" xfId="0" applyFont="1" applyFill="1" applyBorder="1" applyAlignment="1">
      <alignment horizontal="left"/>
    </xf>
    <xf numFmtId="0" fontId="65" fillId="0" borderId="2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left" wrapText="1"/>
    </xf>
    <xf numFmtId="0" fontId="9" fillId="33" borderId="0" xfId="0" applyFont="1" applyFill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81" fillId="0" borderId="12" xfId="52" applyFont="1" applyBorder="1" applyAlignment="1">
      <alignment horizontal="center" vertical="center" wrapText="1"/>
      <protection/>
    </xf>
    <xf numFmtId="0" fontId="81" fillId="0" borderId="15" xfId="52" applyFont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76" fillId="37" borderId="12" xfId="53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49" fontId="7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3" fontId="10" fillId="0" borderId="33" xfId="53" applyNumberFormat="1" applyFont="1" applyFill="1" applyBorder="1" applyAlignment="1">
      <alignment horizontal="center" vertical="center" wrapText="1"/>
      <protection/>
    </xf>
    <xf numFmtId="3" fontId="10" fillId="0" borderId="34" xfId="53" applyNumberFormat="1" applyFont="1" applyFill="1" applyBorder="1" applyAlignment="1">
      <alignment horizontal="center" vertical="center" wrapText="1"/>
      <protection/>
    </xf>
    <xf numFmtId="3" fontId="10" fillId="0" borderId="35" xfId="53" applyNumberFormat="1" applyFont="1" applyFill="1" applyBorder="1" applyAlignment="1">
      <alignment horizontal="center" vertical="center" wrapText="1"/>
      <protection/>
    </xf>
    <xf numFmtId="0" fontId="84" fillId="0" borderId="12" xfId="52" applyFont="1" applyBorder="1" applyAlignment="1">
      <alignment horizontal="center" vertical="center" wrapText="1"/>
      <protection/>
    </xf>
    <xf numFmtId="0" fontId="84" fillId="0" borderId="15" xfId="52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76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6" fillId="37" borderId="27" xfId="53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6" fillId="0" borderId="18" xfId="0" applyFont="1" applyBorder="1" applyAlignment="1">
      <alignment horizontal="center" vertical="center" wrapText="1"/>
    </xf>
    <xf numFmtId="0" fontId="76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5" fillId="0" borderId="0" xfId="0" applyFont="1" applyAlignment="1">
      <alignment horizontal="right" vertical="center" wrapText="1"/>
    </xf>
    <xf numFmtId="0" fontId="86" fillId="0" borderId="0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86" fillId="0" borderId="47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textRotation="90" wrapText="1"/>
    </xf>
    <xf numFmtId="0" fontId="67" fillId="0" borderId="38" xfId="0" applyFont="1" applyBorder="1" applyAlignment="1">
      <alignment horizontal="center" vertical="center" textRotation="90" wrapText="1"/>
    </xf>
    <xf numFmtId="0" fontId="67" fillId="0" borderId="10" xfId="0" applyFont="1" applyBorder="1" applyAlignment="1">
      <alignment horizontal="center" vertical="center" textRotation="90" wrapText="1"/>
    </xf>
    <xf numFmtId="0" fontId="67" fillId="0" borderId="17" xfId="0" applyFont="1" applyBorder="1" applyAlignment="1">
      <alignment horizontal="center" vertical="center" textRotation="90" wrapText="1"/>
    </xf>
    <xf numFmtId="0" fontId="76" fillId="0" borderId="3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top" wrapText="1"/>
    </xf>
    <xf numFmtId="0" fontId="82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4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.salanovich\Local%20Settings\Temporary%20Internet%20Files\Content.Outlook\4A7HDO8N\&#1056;&#1077;&#1077;&#1089;&#1090;&#1088;_&#1048;&#1055;_2013%20&#8212;%20&#1086;&#1090;%2025.01.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ход"/>
      <sheetName val="Выход (полигон)"/>
      <sheetName val="БАМ (2)"/>
      <sheetName val="Лист1"/>
      <sheetName val="Лист2"/>
      <sheetName val="Лист3"/>
    </sheetNames>
    <sheetDataSet>
      <sheetData sheetId="0">
        <row r="81">
          <cell r="J81">
            <v>3199</v>
          </cell>
        </row>
        <row r="88">
          <cell r="J88">
            <v>3743</v>
          </cell>
        </row>
        <row r="284">
          <cell r="J284">
            <v>60086</v>
          </cell>
        </row>
        <row r="293">
          <cell r="J293">
            <v>7291</v>
          </cell>
        </row>
        <row r="294">
          <cell r="J294">
            <v>3600</v>
          </cell>
        </row>
        <row r="295">
          <cell r="J295">
            <v>10422</v>
          </cell>
        </row>
        <row r="296">
          <cell r="J296">
            <v>2658</v>
          </cell>
        </row>
        <row r="470">
          <cell r="J470">
            <v>15736</v>
          </cell>
        </row>
        <row r="475">
          <cell r="J475">
            <v>9940</v>
          </cell>
        </row>
        <row r="477">
          <cell r="J477">
            <v>440</v>
          </cell>
        </row>
        <row r="482">
          <cell r="J482">
            <v>24189</v>
          </cell>
        </row>
        <row r="483">
          <cell r="J483">
            <v>21254</v>
          </cell>
        </row>
        <row r="493">
          <cell r="K493">
            <v>1204</v>
          </cell>
          <cell r="M493">
            <v>18256.5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3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4" sqref="A14:Q14"/>
    </sheetView>
  </sheetViews>
  <sheetFormatPr defaultColWidth="9.140625" defaultRowHeight="15"/>
  <cols>
    <col min="1" max="1" width="7.28125" style="0" customWidth="1"/>
    <col min="2" max="2" width="12.8515625" style="0" customWidth="1"/>
    <col min="3" max="3" width="46.7109375" style="0" customWidth="1"/>
    <col min="4" max="4" width="17.00390625" style="0" customWidth="1"/>
    <col min="5" max="5" width="30.28125" style="0" customWidth="1"/>
    <col min="6" max="6" width="15.421875" style="0" customWidth="1"/>
    <col min="7" max="11" width="12.7109375" style="0" customWidth="1"/>
    <col min="12" max="12" width="14.140625" style="0" customWidth="1"/>
    <col min="13" max="13" width="10.8515625" style="0" customWidth="1"/>
    <col min="14" max="14" width="11.28125" style="0" customWidth="1"/>
    <col min="15" max="15" width="14.421875" style="0" customWidth="1"/>
    <col min="16" max="16" width="10.7109375" style="0" customWidth="1"/>
    <col min="17" max="17" width="18.140625" style="0" customWidth="1"/>
    <col min="18" max="19" width="18.140625" style="1" customWidth="1"/>
    <col min="20" max="20" width="17.00390625" style="1" customWidth="1"/>
    <col min="21" max="21" width="18.28125" style="0" customWidth="1"/>
    <col min="22" max="22" width="27.00390625" style="0" customWidth="1"/>
  </cols>
  <sheetData>
    <row r="3" spans="1:22" ht="54" customHeight="1">
      <c r="A3" s="147" t="s">
        <v>0</v>
      </c>
      <c r="B3" s="147" t="s">
        <v>2</v>
      </c>
      <c r="C3" s="147" t="s">
        <v>1</v>
      </c>
      <c r="D3" s="147" t="s">
        <v>8</v>
      </c>
      <c r="E3" s="147" t="s">
        <v>23</v>
      </c>
      <c r="F3" s="155" t="s">
        <v>4</v>
      </c>
      <c r="G3" s="156"/>
      <c r="H3" s="147" t="s">
        <v>9</v>
      </c>
      <c r="I3" s="147" t="s">
        <v>59</v>
      </c>
      <c r="J3" s="147" t="s">
        <v>60</v>
      </c>
      <c r="K3" s="147" t="s">
        <v>61</v>
      </c>
      <c r="L3" s="147" t="s">
        <v>30</v>
      </c>
      <c r="M3" s="153"/>
      <c r="N3" s="153"/>
      <c r="O3" s="153"/>
      <c r="P3" s="153"/>
      <c r="Q3" s="154"/>
      <c r="R3" s="149" t="s">
        <v>67</v>
      </c>
      <c r="S3" s="149" t="s">
        <v>68</v>
      </c>
      <c r="T3" s="149" t="s">
        <v>61</v>
      </c>
      <c r="U3" s="143" t="s">
        <v>10</v>
      </c>
      <c r="V3" s="131" t="s">
        <v>39</v>
      </c>
    </row>
    <row r="4" spans="1:22" ht="57" customHeight="1">
      <c r="A4" s="148"/>
      <c r="B4" s="148"/>
      <c r="C4" s="148"/>
      <c r="D4" s="148"/>
      <c r="E4" s="148"/>
      <c r="F4" s="157"/>
      <c r="G4" s="158"/>
      <c r="H4" s="148"/>
      <c r="I4" s="148"/>
      <c r="J4" s="148"/>
      <c r="K4" s="148"/>
      <c r="L4" s="148"/>
      <c r="M4" s="4" t="s">
        <v>13</v>
      </c>
      <c r="N4" s="4" t="s">
        <v>14</v>
      </c>
      <c r="O4" s="4" t="s">
        <v>15</v>
      </c>
      <c r="P4" s="4" t="s">
        <v>16</v>
      </c>
      <c r="Q4" s="58" t="s">
        <v>5</v>
      </c>
      <c r="R4" s="149"/>
      <c r="S4" s="149"/>
      <c r="T4" s="149"/>
      <c r="U4" s="143"/>
      <c r="V4" s="131"/>
    </row>
    <row r="5" spans="1:22" s="21" customFormat="1" ht="78.75">
      <c r="A5" s="22">
        <v>1</v>
      </c>
      <c r="B5" s="17" t="s">
        <v>3</v>
      </c>
      <c r="C5" s="17" t="s">
        <v>43</v>
      </c>
      <c r="D5" s="23" t="s">
        <v>11</v>
      </c>
      <c r="E5" s="23"/>
      <c r="F5" s="23"/>
      <c r="G5" s="23" t="s">
        <v>7</v>
      </c>
      <c r="H5" s="23"/>
      <c r="I5" s="23"/>
      <c r="J5" s="23"/>
      <c r="K5" s="23"/>
      <c r="L5" s="19"/>
      <c r="M5" s="19"/>
      <c r="N5" s="19"/>
      <c r="O5" s="19"/>
      <c r="P5" s="19"/>
      <c r="Q5" s="59"/>
      <c r="R5" s="19"/>
      <c r="S5" s="19"/>
      <c r="T5" s="68"/>
      <c r="U5" s="20"/>
      <c r="V5" s="21" t="s">
        <v>6</v>
      </c>
    </row>
    <row r="6" spans="1:21" s="7" customFormat="1" ht="16.5">
      <c r="A6" s="144" t="s">
        <v>12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  <c r="R6" s="69"/>
      <c r="S6" s="69"/>
      <c r="T6" s="70"/>
      <c r="U6" s="6"/>
    </row>
    <row r="7" spans="1:21" s="16" customFormat="1" ht="31.5">
      <c r="A7" s="14"/>
      <c r="B7" s="14"/>
      <c r="C7" s="3" t="s">
        <v>26</v>
      </c>
      <c r="D7" s="24">
        <v>15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60"/>
      <c r="R7" s="14"/>
      <c r="S7" s="14"/>
      <c r="T7" s="15"/>
      <c r="U7" s="67"/>
    </row>
    <row r="8" spans="1:21" s="16" customFormat="1" ht="78.75">
      <c r="A8" s="14"/>
      <c r="B8" s="14"/>
      <c r="C8" s="3" t="s">
        <v>27</v>
      </c>
      <c r="D8" s="2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60"/>
      <c r="R8" s="14"/>
      <c r="S8" s="14"/>
      <c r="T8" s="15"/>
      <c r="U8" s="67"/>
    </row>
    <row r="9" spans="1:21" s="16" customFormat="1" ht="16.5">
      <c r="A9" s="14"/>
      <c r="B9" s="14"/>
      <c r="C9" s="3" t="s">
        <v>28</v>
      </c>
      <c r="D9" s="24">
        <v>50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60"/>
      <c r="R9" s="14"/>
      <c r="S9" s="14"/>
      <c r="T9" s="15"/>
      <c r="U9" s="67"/>
    </row>
    <row r="10" spans="1:21" s="16" customFormat="1" ht="16.5">
      <c r="A10" s="14"/>
      <c r="B10" s="14"/>
      <c r="C10" s="3" t="s">
        <v>29</v>
      </c>
      <c r="D10" s="24">
        <v>51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60"/>
      <c r="R10" s="14"/>
      <c r="S10" s="14"/>
      <c r="T10" s="15"/>
      <c r="U10" s="67"/>
    </row>
    <row r="11" spans="1:21" ht="15.75">
      <c r="A11" s="11"/>
      <c r="B11" s="11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61"/>
      <c r="R11" s="9"/>
      <c r="S11" s="9"/>
      <c r="U11" s="5"/>
    </row>
    <row r="12" spans="1:21" s="21" customFormat="1" ht="47.25">
      <c r="A12" s="38">
        <v>2</v>
      </c>
      <c r="B12" s="28" t="s">
        <v>18</v>
      </c>
      <c r="C12" s="28" t="s">
        <v>17</v>
      </c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59"/>
      <c r="R12" s="19"/>
      <c r="S12" s="19"/>
      <c r="T12" s="68"/>
      <c r="U12" s="20"/>
    </row>
    <row r="13" spans="1:21" s="37" customFormat="1" ht="25.5" customHeight="1">
      <c r="A13" s="140" t="s">
        <v>49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2"/>
      <c r="R13" s="71"/>
      <c r="S13" s="71"/>
      <c r="T13" s="16"/>
      <c r="U13" s="36"/>
    </row>
    <row r="14" spans="1:21" s="37" customFormat="1" ht="245.25" customHeight="1">
      <c r="A14" s="135" t="s">
        <v>53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72"/>
      <c r="S14" s="72"/>
      <c r="T14" s="16"/>
      <c r="U14" s="36"/>
    </row>
    <row r="15" spans="1:21" s="37" customFormat="1" ht="346.5" customHeight="1">
      <c r="A15" s="132" t="s">
        <v>51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  <c r="R15" s="26"/>
      <c r="S15" s="26"/>
      <c r="T15" s="16"/>
      <c r="U15" s="36"/>
    </row>
    <row r="16" spans="1:21" s="21" customFormat="1" ht="252" customHeight="1">
      <c r="A16" s="132" t="s">
        <v>52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4"/>
      <c r="R16" s="72"/>
      <c r="S16" s="72"/>
      <c r="T16" s="68"/>
      <c r="U16" s="20"/>
    </row>
    <row r="17" spans="1:21" s="21" customFormat="1" ht="64.5" customHeight="1">
      <c r="A17" s="132" t="s">
        <v>54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9"/>
      <c r="R17" s="26"/>
      <c r="S17" s="26"/>
      <c r="T17" s="68"/>
      <c r="U17" s="20"/>
    </row>
    <row r="18" spans="1:21" ht="18.75">
      <c r="A18" s="150" t="s">
        <v>12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2"/>
      <c r="R18" s="73"/>
      <c r="S18" s="73"/>
      <c r="U18" s="5"/>
    </row>
    <row r="19" spans="1:21" ht="61.5" customHeight="1">
      <c r="A19" s="10"/>
      <c r="B19" s="10"/>
      <c r="C19" s="39" t="s">
        <v>19</v>
      </c>
      <c r="D19" s="40">
        <v>439</v>
      </c>
      <c r="E19" s="41" t="s">
        <v>31</v>
      </c>
      <c r="F19" s="8" t="s">
        <v>32</v>
      </c>
      <c r="G19" s="9"/>
      <c r="H19" s="9"/>
      <c r="I19" s="9"/>
      <c r="J19" s="9"/>
      <c r="K19" s="9"/>
      <c r="L19" s="27">
        <f>'[1]Выход'!$J$482</f>
        <v>24189</v>
      </c>
      <c r="M19" s="9"/>
      <c r="N19" s="9"/>
      <c r="O19" s="9"/>
      <c r="P19" s="9"/>
      <c r="Q19" s="62"/>
      <c r="R19" s="9"/>
      <c r="S19" s="9"/>
      <c r="U19" s="5"/>
    </row>
    <row r="20" spans="1:21" ht="69.75" customHeight="1">
      <c r="A20" s="10"/>
      <c r="B20" s="10"/>
      <c r="C20" s="39" t="s">
        <v>20</v>
      </c>
      <c r="D20" s="40">
        <v>440</v>
      </c>
      <c r="E20" s="39" t="s">
        <v>31</v>
      </c>
      <c r="F20" s="8" t="s">
        <v>32</v>
      </c>
      <c r="G20" s="9"/>
      <c r="H20" s="9"/>
      <c r="I20" s="9"/>
      <c r="J20" s="9"/>
      <c r="K20" s="9"/>
      <c r="L20" s="27">
        <f>'[1]Выход'!$J$483</f>
        <v>21254</v>
      </c>
      <c r="M20" s="9"/>
      <c r="N20" s="9"/>
      <c r="O20" s="9"/>
      <c r="P20" s="9"/>
      <c r="Q20" s="62"/>
      <c r="R20" s="9"/>
      <c r="S20" s="9"/>
      <c r="U20" s="5"/>
    </row>
    <row r="21" spans="1:21" ht="61.5" customHeight="1">
      <c r="A21" s="2"/>
      <c r="B21" s="2"/>
      <c r="C21" s="39" t="s">
        <v>21</v>
      </c>
      <c r="D21" s="40">
        <v>432</v>
      </c>
      <c r="E21" s="39" t="s">
        <v>24</v>
      </c>
      <c r="F21" s="8">
        <v>2013</v>
      </c>
      <c r="G21" s="8">
        <v>2014</v>
      </c>
      <c r="H21" s="8"/>
      <c r="I21" s="8"/>
      <c r="J21" s="8"/>
      <c r="K21" s="8"/>
      <c r="L21" s="27">
        <f>'[1]Выход'!$J$475</f>
        <v>9940</v>
      </c>
      <c r="M21" s="1"/>
      <c r="N21" s="1"/>
      <c r="O21" s="1"/>
      <c r="P21" s="1"/>
      <c r="Q21" s="25"/>
      <c r="U21" s="5"/>
    </row>
    <row r="22" spans="1:21" ht="72" customHeight="1">
      <c r="A22" s="1"/>
      <c r="B22" s="1"/>
      <c r="C22" s="39" t="s">
        <v>22</v>
      </c>
      <c r="D22" s="40">
        <v>431</v>
      </c>
      <c r="E22" s="39" t="s">
        <v>25</v>
      </c>
      <c r="F22" s="8">
        <v>2012</v>
      </c>
      <c r="G22" s="8">
        <v>2013</v>
      </c>
      <c r="H22" s="8"/>
      <c r="I22" s="8"/>
      <c r="J22" s="8"/>
      <c r="K22" s="8"/>
      <c r="L22" s="8">
        <v>3500</v>
      </c>
      <c r="M22" s="1"/>
      <c r="N22" s="1"/>
      <c r="O22" s="1"/>
      <c r="P22" s="1"/>
      <c r="Q22" s="25"/>
      <c r="U22" s="5"/>
    </row>
    <row r="23" spans="1:21" s="33" customFormat="1" ht="93" customHeight="1">
      <c r="A23" s="30"/>
      <c r="B23" s="30"/>
      <c r="C23" s="42" t="s">
        <v>50</v>
      </c>
      <c r="D23" s="43" t="s">
        <v>33</v>
      </c>
      <c r="E23" s="42" t="s">
        <v>24</v>
      </c>
      <c r="F23" s="34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63"/>
      <c r="R23" s="30"/>
      <c r="S23" s="30"/>
      <c r="T23" s="30"/>
      <c r="U23" s="32"/>
    </row>
    <row r="24" spans="1:21" ht="77.25" customHeight="1">
      <c r="A24" s="1"/>
      <c r="B24" s="1"/>
      <c r="C24" s="39" t="s">
        <v>34</v>
      </c>
      <c r="D24" s="40">
        <v>427</v>
      </c>
      <c r="E24" s="39" t="s">
        <v>24</v>
      </c>
      <c r="F24" s="8">
        <v>2016</v>
      </c>
      <c r="G24" s="8">
        <v>2019</v>
      </c>
      <c r="H24" s="8"/>
      <c r="I24" s="8"/>
      <c r="J24" s="8"/>
      <c r="K24" s="8"/>
      <c r="L24" s="8">
        <f>'[1]Выход'!$J$470</f>
        <v>15736</v>
      </c>
      <c r="M24" s="1"/>
      <c r="N24" s="1"/>
      <c r="O24" s="1"/>
      <c r="P24" s="1"/>
      <c r="Q24" s="25"/>
      <c r="U24" s="5"/>
    </row>
    <row r="25" spans="1:21" ht="105.75" customHeight="1">
      <c r="A25" s="1"/>
      <c r="B25" s="1"/>
      <c r="C25" s="39" t="s">
        <v>35</v>
      </c>
      <c r="D25" s="40">
        <v>434</v>
      </c>
      <c r="E25" s="39" t="s">
        <v>24</v>
      </c>
      <c r="F25" s="8">
        <v>2012</v>
      </c>
      <c r="G25" s="8">
        <v>2014</v>
      </c>
      <c r="H25" s="8"/>
      <c r="I25" s="8"/>
      <c r="J25" s="8"/>
      <c r="K25" s="8"/>
      <c r="L25" s="27">
        <f>'[1]Выход'!$J$477</f>
        <v>440</v>
      </c>
      <c r="M25" s="1"/>
      <c r="N25" s="1"/>
      <c r="O25" s="1"/>
      <c r="P25" s="1"/>
      <c r="Q25" s="25"/>
      <c r="U25" s="5"/>
    </row>
    <row r="26" spans="1:21" ht="45">
      <c r="A26" s="1"/>
      <c r="B26" s="1"/>
      <c r="C26" s="44" t="s">
        <v>36</v>
      </c>
      <c r="D26" s="45">
        <v>69</v>
      </c>
      <c r="E26" s="44" t="s">
        <v>37</v>
      </c>
      <c r="F26" s="8">
        <v>2012</v>
      </c>
      <c r="G26" s="8">
        <v>2014</v>
      </c>
      <c r="H26" s="8"/>
      <c r="I26" s="8"/>
      <c r="J26" s="8"/>
      <c r="K26" s="8"/>
      <c r="L26" s="27">
        <f>'[1]Выход'!$J$81</f>
        <v>3199</v>
      </c>
      <c r="M26" s="1"/>
      <c r="N26" s="1"/>
      <c r="O26" s="1"/>
      <c r="P26" s="1"/>
      <c r="Q26" s="25"/>
      <c r="U26" s="5"/>
    </row>
    <row r="27" spans="1:21" ht="45">
      <c r="A27" s="1"/>
      <c r="B27" s="1"/>
      <c r="C27" s="44" t="s">
        <v>38</v>
      </c>
      <c r="D27" s="45">
        <v>255</v>
      </c>
      <c r="E27" s="44" t="s">
        <v>37</v>
      </c>
      <c r="F27" s="8">
        <v>2012</v>
      </c>
      <c r="G27" s="8">
        <v>2014</v>
      </c>
      <c r="H27" s="8"/>
      <c r="I27" s="8"/>
      <c r="J27" s="8"/>
      <c r="K27" s="8"/>
      <c r="L27" s="27">
        <f>'[1]Выход'!$J$294</f>
        <v>3600</v>
      </c>
      <c r="M27" s="1"/>
      <c r="N27" s="1"/>
      <c r="O27" s="1"/>
      <c r="P27" s="1"/>
      <c r="Q27" s="25"/>
      <c r="U27" s="5"/>
    </row>
    <row r="28" spans="1:21" ht="81.75" customHeight="1">
      <c r="A28" s="1"/>
      <c r="B28" s="1"/>
      <c r="C28" s="39" t="s">
        <v>40</v>
      </c>
      <c r="D28" s="46">
        <v>256</v>
      </c>
      <c r="E28" s="39" t="s">
        <v>41</v>
      </c>
      <c r="F28" s="29">
        <v>2012</v>
      </c>
      <c r="G28" s="29">
        <v>2014</v>
      </c>
      <c r="H28" s="29"/>
      <c r="I28" s="29"/>
      <c r="J28" s="29"/>
      <c r="K28" s="29"/>
      <c r="L28" s="27">
        <f>'[1]Выход'!$J$295</f>
        <v>10422</v>
      </c>
      <c r="M28" s="1"/>
      <c r="N28" s="1"/>
      <c r="O28" s="1"/>
      <c r="P28" s="1"/>
      <c r="Q28" s="25"/>
      <c r="U28" s="5"/>
    </row>
    <row r="29" spans="1:21" s="33" customFormat="1" ht="30">
      <c r="A29" s="30"/>
      <c r="B29" s="30"/>
      <c r="C29" s="55" t="s">
        <v>43</v>
      </c>
      <c r="D29" s="43" t="s">
        <v>33</v>
      </c>
      <c r="E29" s="42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63"/>
      <c r="R29" s="30"/>
      <c r="S29" s="30"/>
      <c r="T29" s="30"/>
      <c r="U29" s="32"/>
    </row>
    <row r="30" spans="1:21" s="37" customFormat="1" ht="61.5" customHeight="1">
      <c r="A30" s="16"/>
      <c r="B30" s="16"/>
      <c r="C30" s="47" t="s">
        <v>44</v>
      </c>
      <c r="D30" s="48" t="s">
        <v>47</v>
      </c>
      <c r="E30" s="39" t="s">
        <v>41</v>
      </c>
      <c r="F30" s="35">
        <v>2012</v>
      </c>
      <c r="G30" s="35">
        <v>2015</v>
      </c>
      <c r="H30" s="35"/>
      <c r="I30" s="35"/>
      <c r="J30" s="35"/>
      <c r="K30" s="35"/>
      <c r="L30" s="27">
        <f>'[1]Выход'!$J$293</f>
        <v>7291</v>
      </c>
      <c r="M30" s="16"/>
      <c r="N30" s="16"/>
      <c r="O30" s="16"/>
      <c r="P30" s="16"/>
      <c r="Q30" s="64"/>
      <c r="R30" s="16"/>
      <c r="S30" s="16"/>
      <c r="T30" s="16"/>
      <c r="U30" s="36"/>
    </row>
    <row r="31" spans="1:21" ht="61.5" customHeight="1">
      <c r="A31" s="1"/>
      <c r="B31" s="1"/>
      <c r="C31" s="39" t="s">
        <v>42</v>
      </c>
      <c r="D31" s="49" t="s">
        <v>45</v>
      </c>
      <c r="E31" s="39" t="s">
        <v>41</v>
      </c>
      <c r="F31" s="35">
        <v>2012</v>
      </c>
      <c r="G31" s="35">
        <v>2014</v>
      </c>
      <c r="H31" s="35"/>
      <c r="I31" s="35"/>
      <c r="J31" s="35"/>
      <c r="K31" s="35"/>
      <c r="L31" s="27">
        <f>'[1]Выход'!$J$296</f>
        <v>2658</v>
      </c>
      <c r="M31" s="1"/>
      <c r="N31" s="1"/>
      <c r="O31" s="1"/>
      <c r="P31" s="1"/>
      <c r="Q31" s="25"/>
      <c r="U31" s="5"/>
    </row>
    <row r="32" spans="1:21" ht="60.75" customHeight="1">
      <c r="A32" s="1"/>
      <c r="B32" s="1"/>
      <c r="C32" s="39" t="s">
        <v>46</v>
      </c>
      <c r="D32" s="49">
        <v>245</v>
      </c>
      <c r="E32" s="39" t="s">
        <v>41</v>
      </c>
      <c r="F32" s="35">
        <v>2016</v>
      </c>
      <c r="G32" s="35">
        <v>2020</v>
      </c>
      <c r="H32" s="35"/>
      <c r="I32" s="35"/>
      <c r="J32" s="35"/>
      <c r="K32" s="35"/>
      <c r="L32" s="27">
        <f>'[1]Выход'!$J$284</f>
        <v>60086</v>
      </c>
      <c r="M32" s="1"/>
      <c r="N32" s="1"/>
      <c r="O32" s="1"/>
      <c r="P32" s="1"/>
      <c r="Q32" s="25"/>
      <c r="U32" s="5"/>
    </row>
    <row r="33" spans="1:21" ht="30.75" thickBot="1">
      <c r="A33" s="1"/>
      <c r="B33" s="1"/>
      <c r="C33" s="39"/>
      <c r="D33" s="39"/>
      <c r="E33" s="39" t="s">
        <v>48</v>
      </c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25"/>
      <c r="U33" s="5"/>
    </row>
    <row r="34" spans="1:21" s="54" customFormat="1" ht="63">
      <c r="A34" s="50">
        <v>3</v>
      </c>
      <c r="B34" s="51" t="s">
        <v>55</v>
      </c>
      <c r="C34" s="76" t="s">
        <v>57</v>
      </c>
      <c r="D34" s="77"/>
      <c r="E34" s="77"/>
      <c r="F34" s="52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65"/>
      <c r="R34" s="50"/>
      <c r="S34" s="50"/>
      <c r="T34" s="50"/>
      <c r="U34" s="53"/>
    </row>
    <row r="35" spans="1:21" s="7" customFormat="1" ht="18.75">
      <c r="A35" s="78"/>
      <c r="B35" s="150" t="s">
        <v>12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2"/>
      <c r="S35" s="78"/>
      <c r="T35" s="78"/>
      <c r="U35" s="6"/>
    </row>
    <row r="36" spans="1:21" s="37" customFormat="1" ht="75.75" customHeight="1">
      <c r="A36" s="16"/>
      <c r="B36" s="16"/>
      <c r="C36" s="26" t="s">
        <v>56</v>
      </c>
      <c r="D36" s="48">
        <v>76</v>
      </c>
      <c r="E36" s="26"/>
      <c r="F36" s="74">
        <v>2010</v>
      </c>
      <c r="G36" s="74">
        <v>2015</v>
      </c>
      <c r="H36" s="74"/>
      <c r="I36" s="74" t="s">
        <v>58</v>
      </c>
      <c r="J36" s="74" t="s">
        <v>58</v>
      </c>
      <c r="K36" s="74" t="s">
        <v>62</v>
      </c>
      <c r="L36" s="75">
        <f>'[1]Выход'!$J$88</f>
        <v>3743</v>
      </c>
      <c r="M36" s="16"/>
      <c r="N36" s="16"/>
      <c r="O36" s="16"/>
      <c r="P36" s="16"/>
      <c r="Q36" s="64"/>
      <c r="R36" s="16"/>
      <c r="S36" s="16"/>
      <c r="T36" s="16"/>
      <c r="U36" s="36"/>
    </row>
    <row r="37" spans="1:20" ht="63.75">
      <c r="A37" s="1"/>
      <c r="B37" s="1"/>
      <c r="C37" s="3" t="s">
        <v>64</v>
      </c>
      <c r="D37" s="8">
        <v>450</v>
      </c>
      <c r="E37" s="26"/>
      <c r="F37" s="74">
        <v>2010</v>
      </c>
      <c r="G37" s="74">
        <v>2014</v>
      </c>
      <c r="H37" s="81" t="s">
        <v>66</v>
      </c>
      <c r="I37" s="82" t="s">
        <v>65</v>
      </c>
      <c r="J37" s="82" t="s">
        <v>65</v>
      </c>
      <c r="K37" s="16"/>
      <c r="L37" s="57">
        <f>M37+Q37</f>
        <v>19460.5</v>
      </c>
      <c r="M37" s="57">
        <f>'[1]Выход'!$K$493</f>
        <v>1204</v>
      </c>
      <c r="N37" s="57"/>
      <c r="O37" s="57"/>
      <c r="P37" s="57"/>
      <c r="Q37" s="66">
        <f>'[1]Выход'!$M$493</f>
        <v>18256.5</v>
      </c>
      <c r="R37" s="35" t="s">
        <v>69</v>
      </c>
      <c r="S37" s="35" t="s">
        <v>70</v>
      </c>
      <c r="T37" s="79" t="s">
        <v>62</v>
      </c>
    </row>
    <row r="38" spans="1:20" ht="102">
      <c r="A38" s="1"/>
      <c r="B38" s="1"/>
      <c r="C38" s="3" t="s">
        <v>71</v>
      </c>
      <c r="D38" s="3">
        <v>458</v>
      </c>
      <c r="E38" s="26"/>
      <c r="F38" s="35">
        <v>2012</v>
      </c>
      <c r="G38" s="35">
        <v>2015</v>
      </c>
      <c r="H38" s="16"/>
      <c r="I38" s="82"/>
      <c r="J38" s="82"/>
      <c r="K38" s="16"/>
      <c r="L38" s="83">
        <v>3738</v>
      </c>
      <c r="M38" s="16"/>
      <c r="N38" s="1"/>
      <c r="O38" s="1"/>
      <c r="P38" s="1"/>
      <c r="Q38" s="25"/>
      <c r="R38" s="35" t="s">
        <v>69</v>
      </c>
      <c r="S38" s="35" t="s">
        <v>72</v>
      </c>
      <c r="T38" s="80" t="s">
        <v>73</v>
      </c>
    </row>
    <row r="39" spans="1:20" ht="15.75">
      <c r="A39" s="1"/>
      <c r="B39" s="1"/>
      <c r="C39" s="3"/>
      <c r="D39" s="3"/>
      <c r="E39" s="3"/>
      <c r="F39" s="3"/>
      <c r="G39" s="1"/>
      <c r="H39" s="1"/>
      <c r="I39" s="56"/>
      <c r="J39" s="56"/>
      <c r="K39" s="1"/>
      <c r="L39" s="1"/>
      <c r="M39" s="1"/>
      <c r="N39" s="1"/>
      <c r="O39" s="1"/>
      <c r="P39" s="1"/>
      <c r="Q39" s="25"/>
      <c r="R39" s="16"/>
      <c r="S39" s="16"/>
      <c r="T39" s="16"/>
    </row>
    <row r="40" spans="1:17" ht="15.75">
      <c r="A40" s="1"/>
      <c r="B40" s="1"/>
      <c r="C40" s="3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25"/>
    </row>
    <row r="41" spans="1:17" ht="15.75">
      <c r="A41" s="1"/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5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5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5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5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5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5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5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5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5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5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5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5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5"/>
    </row>
  </sheetData>
  <sheetProtection/>
  <mergeCells count="25">
    <mergeCell ref="B35:R35"/>
    <mergeCell ref="L3:L4"/>
    <mergeCell ref="A18:Q18"/>
    <mergeCell ref="E3:E4"/>
    <mergeCell ref="M3:Q3"/>
    <mergeCell ref="F3:G4"/>
    <mergeCell ref="A17:Q17"/>
    <mergeCell ref="H3:H4"/>
    <mergeCell ref="D3:D4"/>
    <mergeCell ref="T3:T4"/>
    <mergeCell ref="I3:I4"/>
    <mergeCell ref="J3:J4"/>
    <mergeCell ref="K3:K4"/>
    <mergeCell ref="R3:R4"/>
    <mergeCell ref="S3:S4"/>
    <mergeCell ref="V3:V4"/>
    <mergeCell ref="A16:Q16"/>
    <mergeCell ref="A14:Q14"/>
    <mergeCell ref="A15:Q15"/>
    <mergeCell ref="A13:Q13"/>
    <mergeCell ref="U3:U4"/>
    <mergeCell ref="A6:Q6"/>
    <mergeCell ref="B3:B4"/>
    <mergeCell ref="A3:A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"/>
  <sheetViews>
    <sheetView tabSelected="1" view="pageBreakPreview" zoomScale="48" zoomScaleNormal="60" zoomScaleSheetLayoutView="48" zoomScalePageLayoutView="60" workbookViewId="0" topLeftCell="A1">
      <selection activeCell="I6" sqref="I6:J6"/>
    </sheetView>
  </sheetViews>
  <sheetFormatPr defaultColWidth="9.140625" defaultRowHeight="15"/>
  <cols>
    <col min="1" max="1" width="5.57421875" style="0" customWidth="1"/>
    <col min="2" max="2" width="22.8515625" style="0" customWidth="1"/>
    <col min="3" max="3" width="12.140625" style="0" customWidth="1"/>
    <col min="4" max="4" width="12.28125" style="0" customWidth="1"/>
    <col min="5" max="5" width="11.57421875" style="0" customWidth="1"/>
    <col min="6" max="6" width="9.140625" style="0" customWidth="1"/>
    <col min="7" max="7" width="6.8515625" style="0" customWidth="1"/>
    <col min="8" max="8" width="8.7109375" style="0" customWidth="1"/>
    <col min="9" max="10" width="6.421875" style="0" customWidth="1"/>
    <col min="11" max="11" width="7.00390625" style="0" customWidth="1"/>
    <col min="12" max="12" width="6.00390625" style="0" customWidth="1"/>
    <col min="13" max="13" width="6.140625" style="0" customWidth="1"/>
    <col min="14" max="14" width="4.8515625" style="0" customWidth="1"/>
    <col min="15" max="15" width="6.421875" style="0" customWidth="1"/>
    <col min="16" max="16" width="8.28125" style="0" customWidth="1"/>
    <col min="17" max="19" width="15.8515625" style="0" customWidth="1"/>
    <col min="20" max="20" width="17.7109375" style="0" customWidth="1"/>
    <col min="21" max="21" width="7.8515625" style="0" customWidth="1"/>
    <col min="22" max="22" width="6.421875" style="0" customWidth="1"/>
    <col min="23" max="23" width="4.28125" style="0" customWidth="1"/>
    <col min="24" max="24" width="4.7109375" style="0" customWidth="1"/>
    <col min="25" max="25" width="7.140625" style="0" customWidth="1"/>
    <col min="26" max="26" width="13.7109375" style="0" customWidth="1"/>
    <col min="27" max="27" width="12.8515625" style="0" customWidth="1"/>
    <col min="28" max="28" width="36.00390625" style="0" customWidth="1"/>
    <col min="29" max="29" width="17.00390625" style="5" customWidth="1"/>
  </cols>
  <sheetData>
    <row r="1" spans="25:29" ht="26.25">
      <c r="Y1" s="225" t="s">
        <v>148</v>
      </c>
      <c r="Z1" s="225"/>
      <c r="AA1" s="225"/>
      <c r="AB1" s="225"/>
      <c r="AC1" s="225"/>
    </row>
    <row r="2" spans="1:29" ht="25.5" customHeight="1">
      <c r="A2" s="226" t="s">
        <v>150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</row>
    <row r="3" spans="1:28" ht="26.25" thickBo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</row>
    <row r="4" spans="1:29" ht="15.75" customHeight="1">
      <c r="A4" s="176" t="s">
        <v>0</v>
      </c>
      <c r="B4" s="211" t="s">
        <v>105</v>
      </c>
      <c r="C4" s="179" t="s">
        <v>107</v>
      </c>
      <c r="D4" s="211" t="s">
        <v>82</v>
      </c>
      <c r="E4" s="182" t="s">
        <v>85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/>
      <c r="Q4" s="182" t="s">
        <v>94</v>
      </c>
      <c r="R4" s="183"/>
      <c r="S4" s="183"/>
      <c r="T4" s="184"/>
      <c r="U4" s="211" t="s">
        <v>83</v>
      </c>
      <c r="V4" s="211"/>
      <c r="W4" s="182" t="s">
        <v>84</v>
      </c>
      <c r="X4" s="183"/>
      <c r="Y4" s="184"/>
      <c r="Z4" s="179" t="s">
        <v>92</v>
      </c>
      <c r="AA4" s="179" t="s">
        <v>91</v>
      </c>
      <c r="AB4" s="211" t="s">
        <v>93</v>
      </c>
      <c r="AC4" s="201" t="s">
        <v>98</v>
      </c>
    </row>
    <row r="5" spans="1:29" ht="17.25" customHeight="1">
      <c r="A5" s="177"/>
      <c r="B5" s="212"/>
      <c r="C5" s="180"/>
      <c r="D5" s="212"/>
      <c r="E5" s="15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158"/>
      <c r="Q5" s="185"/>
      <c r="R5" s="186"/>
      <c r="S5" s="186"/>
      <c r="T5" s="187"/>
      <c r="U5" s="212"/>
      <c r="V5" s="212"/>
      <c r="W5" s="185"/>
      <c r="X5" s="186"/>
      <c r="Y5" s="187"/>
      <c r="Z5" s="180"/>
      <c r="AA5" s="180"/>
      <c r="AB5" s="212"/>
      <c r="AC5" s="202"/>
    </row>
    <row r="6" spans="1:29" ht="55.5" customHeight="1">
      <c r="A6" s="177"/>
      <c r="B6" s="212"/>
      <c r="C6" s="180"/>
      <c r="D6" s="212"/>
      <c r="E6" s="231" t="s">
        <v>75</v>
      </c>
      <c r="F6" s="229" t="s">
        <v>106</v>
      </c>
      <c r="G6" s="204" t="s">
        <v>63</v>
      </c>
      <c r="H6" s="205"/>
      <c r="I6" s="188" t="s">
        <v>96</v>
      </c>
      <c r="J6" s="189"/>
      <c r="K6" s="204" t="s">
        <v>90</v>
      </c>
      <c r="L6" s="205"/>
      <c r="M6" s="204" t="s">
        <v>86</v>
      </c>
      <c r="N6" s="205"/>
      <c r="O6" s="204" t="s">
        <v>102</v>
      </c>
      <c r="P6" s="205"/>
      <c r="Q6" s="185"/>
      <c r="R6" s="186"/>
      <c r="S6" s="186"/>
      <c r="T6" s="187"/>
      <c r="U6" s="212"/>
      <c r="V6" s="212"/>
      <c r="W6" s="157"/>
      <c r="X6" s="227"/>
      <c r="Y6" s="158"/>
      <c r="Z6" s="180"/>
      <c r="AA6" s="180"/>
      <c r="AB6" s="212"/>
      <c r="AC6" s="202"/>
    </row>
    <row r="7" spans="1:29" ht="188.25" customHeight="1" thickBot="1">
      <c r="A7" s="178"/>
      <c r="B7" s="213"/>
      <c r="C7" s="181"/>
      <c r="D7" s="213"/>
      <c r="E7" s="232"/>
      <c r="F7" s="230"/>
      <c r="G7" s="85" t="s">
        <v>74</v>
      </c>
      <c r="H7" s="85" t="s">
        <v>77</v>
      </c>
      <c r="I7" s="85" t="s">
        <v>74</v>
      </c>
      <c r="J7" s="85" t="s">
        <v>77</v>
      </c>
      <c r="K7" s="85" t="s">
        <v>74</v>
      </c>
      <c r="L7" s="85" t="s">
        <v>77</v>
      </c>
      <c r="M7" s="85" t="s">
        <v>74</v>
      </c>
      <c r="N7" s="85" t="s">
        <v>76</v>
      </c>
      <c r="O7" s="85" t="s">
        <v>103</v>
      </c>
      <c r="P7" s="85" t="s">
        <v>104</v>
      </c>
      <c r="Q7" s="97" t="s">
        <v>75</v>
      </c>
      <c r="R7" s="98" t="s">
        <v>99</v>
      </c>
      <c r="S7" s="98" t="s">
        <v>100</v>
      </c>
      <c r="T7" s="98" t="s">
        <v>101</v>
      </c>
      <c r="U7" s="85" t="s">
        <v>88</v>
      </c>
      <c r="V7" s="85" t="s">
        <v>95</v>
      </c>
      <c r="W7" s="85" t="s">
        <v>97</v>
      </c>
      <c r="X7" s="85" t="s">
        <v>87</v>
      </c>
      <c r="Y7" s="85" t="s">
        <v>89</v>
      </c>
      <c r="Z7" s="181"/>
      <c r="AA7" s="181"/>
      <c r="AB7" s="213"/>
      <c r="AC7" s="203"/>
    </row>
    <row r="8" spans="1:29" ht="21" customHeight="1">
      <c r="A8" s="99">
        <v>1</v>
      </c>
      <c r="B8" s="100">
        <v>2</v>
      </c>
      <c r="C8" s="99">
        <v>3</v>
      </c>
      <c r="D8" s="99">
        <v>4</v>
      </c>
      <c r="E8" s="100">
        <v>5</v>
      </c>
      <c r="F8" s="101">
        <v>6</v>
      </c>
      <c r="G8" s="99">
        <v>7</v>
      </c>
      <c r="H8" s="100">
        <v>8</v>
      </c>
      <c r="I8" s="99">
        <v>9</v>
      </c>
      <c r="J8" s="100">
        <v>10</v>
      </c>
      <c r="K8" s="99">
        <v>11</v>
      </c>
      <c r="L8" s="100">
        <v>12</v>
      </c>
      <c r="M8" s="99">
        <v>13</v>
      </c>
      <c r="N8" s="100">
        <v>14</v>
      </c>
      <c r="O8" s="99">
        <v>15</v>
      </c>
      <c r="P8" s="100">
        <v>16</v>
      </c>
      <c r="Q8" s="101">
        <v>18</v>
      </c>
      <c r="R8" s="101">
        <v>19</v>
      </c>
      <c r="S8" s="101">
        <v>20</v>
      </c>
      <c r="T8" s="100">
        <v>21</v>
      </c>
      <c r="U8" s="99">
        <v>22</v>
      </c>
      <c r="V8" s="100">
        <v>23</v>
      </c>
      <c r="W8" s="99">
        <v>24</v>
      </c>
      <c r="X8" s="100">
        <v>25</v>
      </c>
      <c r="Y8" s="99">
        <v>26</v>
      </c>
      <c r="Z8" s="100">
        <v>27</v>
      </c>
      <c r="AA8" s="99">
        <v>28</v>
      </c>
      <c r="AB8" s="100">
        <v>29</v>
      </c>
      <c r="AC8" s="99">
        <v>30</v>
      </c>
    </row>
    <row r="9" spans="1:29" ht="21" customHeight="1" thickBot="1">
      <c r="A9" s="116" t="s">
        <v>80</v>
      </c>
      <c r="B9" s="218" t="s">
        <v>81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20"/>
    </row>
    <row r="10" spans="1:29" ht="21" customHeight="1">
      <c r="A10" s="221">
        <v>1</v>
      </c>
      <c r="B10" s="163" t="s">
        <v>119</v>
      </c>
      <c r="C10" s="112" t="s">
        <v>128</v>
      </c>
      <c r="D10" s="235" t="s">
        <v>130</v>
      </c>
      <c r="E10" s="192">
        <f>F12+F13+F15+F11+F14</f>
        <v>10.350000000000001</v>
      </c>
      <c r="F10" s="114">
        <f aca="true" t="shared" si="0" ref="F10:F17">I10+O10</f>
        <v>10.350000000000001</v>
      </c>
      <c r="G10" s="112">
        <v>0</v>
      </c>
      <c r="H10" s="112">
        <v>0</v>
      </c>
      <c r="I10" s="112">
        <f>I12+I13+I15+I11+I14</f>
        <v>5.175000000000001</v>
      </c>
      <c r="J10" s="112">
        <f>J12+J13+J15+J11+J14</f>
        <v>0.95</v>
      </c>
      <c r="K10" s="112">
        <v>0</v>
      </c>
      <c r="L10" s="112">
        <v>0</v>
      </c>
      <c r="M10" s="112">
        <v>0</v>
      </c>
      <c r="N10" s="112">
        <v>0</v>
      </c>
      <c r="O10" s="112">
        <f>O12+O13+O15+O11+O14</f>
        <v>5.175000000000001</v>
      </c>
      <c r="P10" s="112">
        <f>P12+P13+P15+P11+P14</f>
        <v>0.95</v>
      </c>
      <c r="Q10" s="112">
        <f>Q11+Q12+Q13+Q14+Q15</f>
        <v>11.674</v>
      </c>
      <c r="R10" s="112"/>
      <c r="S10" s="112"/>
      <c r="T10" s="112"/>
      <c r="U10" s="112">
        <v>0</v>
      </c>
      <c r="V10" s="112">
        <f>V11+V12+V13+V14+V15</f>
        <v>23</v>
      </c>
      <c r="W10" s="163" t="s">
        <v>114</v>
      </c>
      <c r="X10" s="117" t="s">
        <v>58</v>
      </c>
      <c r="Y10" s="117" t="s">
        <v>58</v>
      </c>
      <c r="Z10" s="163" t="s">
        <v>118</v>
      </c>
      <c r="AA10" s="163"/>
      <c r="AB10" s="159" t="s">
        <v>141</v>
      </c>
      <c r="AC10" s="161" t="s">
        <v>145</v>
      </c>
    </row>
    <row r="11" spans="1:29" ht="21" customHeight="1">
      <c r="A11" s="222"/>
      <c r="B11" s="169"/>
      <c r="C11" s="109">
        <v>2011</v>
      </c>
      <c r="D11" s="236"/>
      <c r="E11" s="193"/>
      <c r="F11" s="109">
        <f t="shared" si="0"/>
        <v>0.45</v>
      </c>
      <c r="G11" s="109">
        <v>0</v>
      </c>
      <c r="H11" s="109">
        <v>0</v>
      </c>
      <c r="I11" s="109">
        <v>0.225</v>
      </c>
      <c r="J11" s="109">
        <v>0.225</v>
      </c>
      <c r="K11" s="109">
        <v>0</v>
      </c>
      <c r="L11" s="109">
        <v>0</v>
      </c>
      <c r="M11" s="109">
        <v>0</v>
      </c>
      <c r="N11" s="109">
        <v>0</v>
      </c>
      <c r="O11" s="109">
        <v>0.225</v>
      </c>
      <c r="P11" s="109">
        <v>0.225</v>
      </c>
      <c r="Q11" s="109">
        <v>1.664</v>
      </c>
      <c r="R11" s="109"/>
      <c r="S11" s="109"/>
      <c r="T11" s="109"/>
      <c r="U11" s="109">
        <v>0</v>
      </c>
      <c r="V11" s="109">
        <v>0</v>
      </c>
      <c r="W11" s="164"/>
      <c r="X11" s="122" t="s">
        <v>58</v>
      </c>
      <c r="Y11" s="122" t="s">
        <v>58</v>
      </c>
      <c r="Z11" s="169"/>
      <c r="AA11" s="169"/>
      <c r="AB11" s="160"/>
      <c r="AC11" s="162"/>
    </row>
    <row r="12" spans="1:29" ht="21" customHeight="1">
      <c r="A12" s="223"/>
      <c r="B12" s="190"/>
      <c r="C12" s="109">
        <v>2012</v>
      </c>
      <c r="D12" s="236"/>
      <c r="E12" s="194"/>
      <c r="F12" s="109">
        <f t="shared" si="0"/>
        <v>1.45</v>
      </c>
      <c r="G12" s="109">
        <v>0</v>
      </c>
      <c r="H12" s="109">
        <v>0</v>
      </c>
      <c r="I12" s="109">
        <v>0.725</v>
      </c>
      <c r="J12" s="109">
        <v>0.725</v>
      </c>
      <c r="K12" s="109">
        <v>0</v>
      </c>
      <c r="L12" s="109">
        <v>0</v>
      </c>
      <c r="M12" s="109">
        <v>0</v>
      </c>
      <c r="N12" s="109">
        <v>0</v>
      </c>
      <c r="O12" s="109">
        <v>0.725</v>
      </c>
      <c r="P12" s="109">
        <v>0.725</v>
      </c>
      <c r="Q12" s="109">
        <v>1.818</v>
      </c>
      <c r="R12" s="109"/>
      <c r="S12" s="109"/>
      <c r="T12" s="109"/>
      <c r="U12" s="109">
        <v>0</v>
      </c>
      <c r="V12" s="109">
        <v>0</v>
      </c>
      <c r="W12" s="164"/>
      <c r="X12" s="122" t="s">
        <v>58</v>
      </c>
      <c r="Y12" s="122" t="s">
        <v>58</v>
      </c>
      <c r="Z12" s="164"/>
      <c r="AA12" s="164"/>
      <c r="AB12" s="160"/>
      <c r="AC12" s="162"/>
    </row>
    <row r="13" spans="1:29" ht="36.75" customHeight="1">
      <c r="A13" s="223"/>
      <c r="B13" s="190"/>
      <c r="C13" s="109">
        <v>2013</v>
      </c>
      <c r="D13" s="236"/>
      <c r="E13" s="194"/>
      <c r="F13" s="109">
        <f t="shared" si="0"/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2.162</v>
      </c>
      <c r="R13" s="109"/>
      <c r="S13" s="109"/>
      <c r="T13" s="109"/>
      <c r="U13" s="109">
        <v>0</v>
      </c>
      <c r="V13" s="109">
        <v>5</v>
      </c>
      <c r="W13" s="164"/>
      <c r="X13" s="122" t="s">
        <v>58</v>
      </c>
      <c r="Y13" s="122" t="s">
        <v>58</v>
      </c>
      <c r="Z13" s="164"/>
      <c r="AA13" s="164"/>
      <c r="AB13" s="160"/>
      <c r="AC13" s="162"/>
    </row>
    <row r="14" spans="1:29" ht="21" customHeight="1">
      <c r="A14" s="223"/>
      <c r="B14" s="190"/>
      <c r="C14" s="109">
        <v>2014</v>
      </c>
      <c r="D14" s="236"/>
      <c r="E14" s="194"/>
      <c r="F14" s="109">
        <f>I14+O14</f>
        <v>6.2</v>
      </c>
      <c r="G14" s="109">
        <v>0</v>
      </c>
      <c r="H14" s="109">
        <v>0</v>
      </c>
      <c r="I14" s="109">
        <v>3.1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3.1</v>
      </c>
      <c r="P14" s="109">
        <v>0</v>
      </c>
      <c r="Q14" s="109">
        <v>2.682</v>
      </c>
      <c r="R14" s="109"/>
      <c r="S14" s="109"/>
      <c r="T14" s="109"/>
      <c r="U14" s="109">
        <v>0</v>
      </c>
      <c r="V14" s="109">
        <v>8</v>
      </c>
      <c r="W14" s="164"/>
      <c r="X14" s="122" t="s">
        <v>58</v>
      </c>
      <c r="Y14" s="122" t="s">
        <v>58</v>
      </c>
      <c r="Z14" s="164"/>
      <c r="AA14" s="164"/>
      <c r="AB14" s="160"/>
      <c r="AC14" s="162"/>
    </row>
    <row r="15" spans="1:29" ht="18" customHeight="1" thickBot="1">
      <c r="A15" s="224"/>
      <c r="B15" s="191"/>
      <c r="C15" s="108">
        <v>2015</v>
      </c>
      <c r="D15" s="237"/>
      <c r="E15" s="195"/>
      <c r="F15" s="108">
        <f t="shared" si="0"/>
        <v>2.25</v>
      </c>
      <c r="G15" s="108">
        <v>0</v>
      </c>
      <c r="H15" s="108">
        <v>0</v>
      </c>
      <c r="I15" s="108">
        <v>1.125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1.125</v>
      </c>
      <c r="P15" s="108">
        <v>0</v>
      </c>
      <c r="Q15" s="108">
        <v>3.348</v>
      </c>
      <c r="R15" s="108"/>
      <c r="S15" s="108"/>
      <c r="T15" s="108"/>
      <c r="U15" s="108">
        <v>0</v>
      </c>
      <c r="V15" s="108">
        <v>10</v>
      </c>
      <c r="W15" s="214"/>
      <c r="X15" s="119" t="s">
        <v>58</v>
      </c>
      <c r="Y15" s="119" t="s">
        <v>58</v>
      </c>
      <c r="Z15" s="214"/>
      <c r="AA15" s="214"/>
      <c r="AB15" s="160"/>
      <c r="AC15" s="162"/>
    </row>
    <row r="16" spans="1:29" ht="21" customHeight="1">
      <c r="A16" s="221">
        <v>2</v>
      </c>
      <c r="B16" s="163" t="s">
        <v>120</v>
      </c>
      <c r="C16" s="112" t="s">
        <v>128</v>
      </c>
      <c r="D16" s="235" t="s">
        <v>129</v>
      </c>
      <c r="E16" s="210">
        <f>F18+F19+F21+F17+F20</f>
        <v>13.472000000000001</v>
      </c>
      <c r="F16" s="112">
        <f t="shared" si="0"/>
        <v>13.472000000000001</v>
      </c>
      <c r="G16" s="112">
        <v>0</v>
      </c>
      <c r="H16" s="112">
        <v>0</v>
      </c>
      <c r="I16" s="112">
        <f>I18+I19+I21+I17+I20</f>
        <v>6.736000000000001</v>
      </c>
      <c r="J16" s="112">
        <f>J18+J19+J21+J17+J20</f>
        <v>3.236</v>
      </c>
      <c r="K16" s="112">
        <v>0</v>
      </c>
      <c r="L16" s="112">
        <v>0</v>
      </c>
      <c r="M16" s="112">
        <v>0</v>
      </c>
      <c r="N16" s="112">
        <v>0</v>
      </c>
      <c r="O16" s="112">
        <f>O18+O19+O21+O17+O20</f>
        <v>6.736000000000001</v>
      </c>
      <c r="P16" s="112">
        <f>P18+P19+P21+P17+P20</f>
        <v>3.236</v>
      </c>
      <c r="Q16" s="112">
        <f>Q17+Q18+Q19+Q20+Q21</f>
        <v>10.906</v>
      </c>
      <c r="R16" s="112"/>
      <c r="S16" s="112"/>
      <c r="T16" s="112"/>
      <c r="U16" s="112">
        <v>0</v>
      </c>
      <c r="V16" s="112">
        <f>V17+V18+V19+V20+V21</f>
        <v>2</v>
      </c>
      <c r="W16" s="163" t="s">
        <v>114</v>
      </c>
      <c r="X16" s="117" t="s">
        <v>58</v>
      </c>
      <c r="Y16" s="117" t="s">
        <v>58</v>
      </c>
      <c r="Z16" s="163" t="s">
        <v>123</v>
      </c>
      <c r="AA16" s="163"/>
      <c r="AB16" s="159" t="s">
        <v>137</v>
      </c>
      <c r="AC16" s="161" t="s">
        <v>145</v>
      </c>
    </row>
    <row r="17" spans="1:29" ht="21" customHeight="1">
      <c r="A17" s="222"/>
      <c r="B17" s="169"/>
      <c r="C17" s="109">
        <v>2011</v>
      </c>
      <c r="D17" s="236"/>
      <c r="E17" s="194"/>
      <c r="F17" s="109">
        <f t="shared" si="0"/>
        <v>6.472</v>
      </c>
      <c r="G17" s="109">
        <v>0</v>
      </c>
      <c r="H17" s="109">
        <v>0</v>
      </c>
      <c r="I17" s="109">
        <v>3.236</v>
      </c>
      <c r="J17" s="109">
        <v>3.236</v>
      </c>
      <c r="K17" s="109">
        <v>0</v>
      </c>
      <c r="L17" s="109">
        <v>0</v>
      </c>
      <c r="M17" s="109">
        <v>0</v>
      </c>
      <c r="N17" s="109">
        <v>0</v>
      </c>
      <c r="O17" s="109">
        <v>3.236</v>
      </c>
      <c r="P17" s="109">
        <v>3.236</v>
      </c>
      <c r="Q17" s="109">
        <v>3.812</v>
      </c>
      <c r="R17" s="109"/>
      <c r="S17" s="109"/>
      <c r="T17" s="109"/>
      <c r="U17" s="109">
        <v>0</v>
      </c>
      <c r="V17" s="109">
        <v>0</v>
      </c>
      <c r="W17" s="164"/>
      <c r="X17" s="122" t="s">
        <v>58</v>
      </c>
      <c r="Y17" s="122" t="s">
        <v>58</v>
      </c>
      <c r="Z17" s="169"/>
      <c r="AA17" s="169"/>
      <c r="AB17" s="160"/>
      <c r="AC17" s="162"/>
    </row>
    <row r="18" spans="1:29" ht="21" customHeight="1">
      <c r="A18" s="223"/>
      <c r="B18" s="190"/>
      <c r="C18" s="109">
        <v>2012</v>
      </c>
      <c r="D18" s="236"/>
      <c r="E18" s="194"/>
      <c r="F18" s="109">
        <f>I18+O18</f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0.944</v>
      </c>
      <c r="R18" s="109"/>
      <c r="S18" s="109"/>
      <c r="T18" s="109"/>
      <c r="U18" s="109">
        <v>0</v>
      </c>
      <c r="V18" s="109">
        <v>0</v>
      </c>
      <c r="W18" s="164"/>
      <c r="X18" s="122" t="s">
        <v>58</v>
      </c>
      <c r="Y18" s="122" t="s">
        <v>58</v>
      </c>
      <c r="Z18" s="164"/>
      <c r="AA18" s="164"/>
      <c r="AB18" s="160"/>
      <c r="AC18" s="162"/>
    </row>
    <row r="19" spans="1:29" ht="21" customHeight="1">
      <c r="A19" s="223"/>
      <c r="B19" s="190"/>
      <c r="C19" s="109">
        <v>2013</v>
      </c>
      <c r="D19" s="236"/>
      <c r="E19" s="194"/>
      <c r="F19" s="109">
        <f aca="true" t="shared" si="1" ref="F19:F26">I19+O19</f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1.8</v>
      </c>
      <c r="R19" s="109"/>
      <c r="S19" s="109"/>
      <c r="T19" s="109"/>
      <c r="U19" s="109">
        <v>0</v>
      </c>
      <c r="V19" s="109">
        <v>0</v>
      </c>
      <c r="W19" s="164"/>
      <c r="X19" s="122" t="s">
        <v>58</v>
      </c>
      <c r="Y19" s="122" t="s">
        <v>58</v>
      </c>
      <c r="Z19" s="164"/>
      <c r="AA19" s="164"/>
      <c r="AB19" s="160"/>
      <c r="AC19" s="162"/>
    </row>
    <row r="20" spans="1:29" ht="21" customHeight="1">
      <c r="A20" s="223"/>
      <c r="B20" s="190"/>
      <c r="C20" s="109">
        <v>2014</v>
      </c>
      <c r="D20" s="236"/>
      <c r="E20" s="194"/>
      <c r="F20" s="109">
        <f>I20+O20</f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2.1</v>
      </c>
      <c r="R20" s="109"/>
      <c r="S20" s="109"/>
      <c r="T20" s="109"/>
      <c r="U20" s="109">
        <v>0</v>
      </c>
      <c r="V20" s="109">
        <v>0</v>
      </c>
      <c r="W20" s="164"/>
      <c r="X20" s="122" t="s">
        <v>58</v>
      </c>
      <c r="Y20" s="122" t="s">
        <v>58</v>
      </c>
      <c r="Z20" s="164"/>
      <c r="AA20" s="164"/>
      <c r="AB20" s="160"/>
      <c r="AC20" s="162"/>
    </row>
    <row r="21" spans="1:29" ht="21" customHeight="1" thickBot="1">
      <c r="A21" s="224"/>
      <c r="B21" s="191"/>
      <c r="C21" s="108">
        <v>2015</v>
      </c>
      <c r="D21" s="237"/>
      <c r="E21" s="195"/>
      <c r="F21" s="108">
        <f t="shared" si="1"/>
        <v>7</v>
      </c>
      <c r="G21" s="108">
        <v>0</v>
      </c>
      <c r="H21" s="108">
        <v>0</v>
      </c>
      <c r="I21" s="108">
        <v>3.5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3.5</v>
      </c>
      <c r="P21" s="108">
        <v>0</v>
      </c>
      <c r="Q21" s="108">
        <v>2.25</v>
      </c>
      <c r="R21" s="108"/>
      <c r="S21" s="108"/>
      <c r="T21" s="108"/>
      <c r="U21" s="108">
        <v>0</v>
      </c>
      <c r="V21" s="108">
        <v>2</v>
      </c>
      <c r="W21" s="214"/>
      <c r="X21" s="119" t="s">
        <v>58</v>
      </c>
      <c r="Y21" s="119" t="s">
        <v>58</v>
      </c>
      <c r="Z21" s="214"/>
      <c r="AA21" s="214"/>
      <c r="AB21" s="160"/>
      <c r="AC21" s="162"/>
    </row>
    <row r="22" spans="1:29" ht="42.75" customHeight="1">
      <c r="A22" s="247">
        <v>3</v>
      </c>
      <c r="B22" s="163" t="s">
        <v>120</v>
      </c>
      <c r="C22" s="112" t="s">
        <v>110</v>
      </c>
      <c r="D22" s="235" t="s">
        <v>131</v>
      </c>
      <c r="E22" s="210">
        <f>F23+F24+F25+F26</f>
        <v>8.870000000000001</v>
      </c>
      <c r="F22" s="112">
        <f t="shared" si="1"/>
        <v>8.870000000000001</v>
      </c>
      <c r="G22" s="112">
        <v>0</v>
      </c>
      <c r="H22" s="112">
        <v>0</v>
      </c>
      <c r="I22" s="112">
        <f>I23+I24+I25+I26</f>
        <v>4.4350000000000005</v>
      </c>
      <c r="J22" s="112">
        <f>J23+J24+J25+J26</f>
        <v>2.285</v>
      </c>
      <c r="K22" s="112">
        <v>0</v>
      </c>
      <c r="L22" s="112">
        <v>0</v>
      </c>
      <c r="M22" s="112">
        <v>0</v>
      </c>
      <c r="N22" s="112">
        <v>0</v>
      </c>
      <c r="O22" s="112">
        <f>O23+O24+O25+O26</f>
        <v>4.4350000000000005</v>
      </c>
      <c r="P22" s="112">
        <f>P23+P24+P25+P26</f>
        <v>2.285</v>
      </c>
      <c r="Q22" s="112">
        <f>Q23+Q24+Q25+Q26</f>
        <v>4.888</v>
      </c>
      <c r="R22" s="112"/>
      <c r="S22" s="112"/>
      <c r="T22" s="112"/>
      <c r="U22" s="112">
        <v>0</v>
      </c>
      <c r="V22" s="112">
        <f>V23+V24+V25+V26+V27</f>
        <v>10</v>
      </c>
      <c r="W22" s="163" t="s">
        <v>114</v>
      </c>
      <c r="X22" s="117" t="s">
        <v>58</v>
      </c>
      <c r="Y22" s="117" t="s">
        <v>58</v>
      </c>
      <c r="Z22" s="238" t="s">
        <v>126</v>
      </c>
      <c r="AA22" s="238"/>
      <c r="AB22" s="163" t="s">
        <v>142</v>
      </c>
      <c r="AC22" s="166" t="s">
        <v>145</v>
      </c>
    </row>
    <row r="23" spans="1:29" ht="30.75" customHeight="1">
      <c r="A23" s="223"/>
      <c r="B23" s="169"/>
      <c r="C23" s="109">
        <v>2012</v>
      </c>
      <c r="D23" s="236"/>
      <c r="E23" s="164"/>
      <c r="F23" s="109">
        <f t="shared" si="1"/>
        <v>4.57</v>
      </c>
      <c r="G23" s="109">
        <v>0</v>
      </c>
      <c r="H23" s="109">
        <v>0</v>
      </c>
      <c r="I23" s="109">
        <v>2.285</v>
      </c>
      <c r="J23" s="109">
        <v>2.285</v>
      </c>
      <c r="K23" s="109">
        <v>0</v>
      </c>
      <c r="L23" s="109">
        <v>0</v>
      </c>
      <c r="M23" s="109">
        <v>0</v>
      </c>
      <c r="N23" s="109">
        <v>0</v>
      </c>
      <c r="O23" s="109">
        <v>2.285</v>
      </c>
      <c r="P23" s="109">
        <v>2.285</v>
      </c>
      <c r="Q23" s="109">
        <v>0.944</v>
      </c>
      <c r="R23" s="109"/>
      <c r="S23" s="109"/>
      <c r="T23" s="109"/>
      <c r="U23" s="109">
        <v>0</v>
      </c>
      <c r="V23" s="109">
        <v>0</v>
      </c>
      <c r="W23" s="164"/>
      <c r="X23" s="122" t="s">
        <v>58</v>
      </c>
      <c r="Y23" s="122" t="s">
        <v>58</v>
      </c>
      <c r="Z23" s="164"/>
      <c r="AA23" s="164"/>
      <c r="AB23" s="164"/>
      <c r="AC23" s="167"/>
    </row>
    <row r="24" spans="1:29" ht="33.75" customHeight="1">
      <c r="A24" s="223"/>
      <c r="B24" s="169"/>
      <c r="C24" s="109">
        <v>2013</v>
      </c>
      <c r="D24" s="236"/>
      <c r="E24" s="164"/>
      <c r="F24" s="109">
        <f t="shared" si="1"/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1.044</v>
      </c>
      <c r="R24" s="109"/>
      <c r="S24" s="109"/>
      <c r="T24" s="109"/>
      <c r="U24" s="109">
        <v>0</v>
      </c>
      <c r="V24" s="109">
        <v>0</v>
      </c>
      <c r="W24" s="164"/>
      <c r="X24" s="122" t="s">
        <v>58</v>
      </c>
      <c r="Y24" s="122" t="s">
        <v>58</v>
      </c>
      <c r="Z24" s="164"/>
      <c r="AA24" s="164"/>
      <c r="AB24" s="164"/>
      <c r="AC24" s="167"/>
    </row>
    <row r="25" spans="1:29" ht="24.75" customHeight="1">
      <c r="A25" s="223"/>
      <c r="B25" s="169"/>
      <c r="C25" s="109">
        <v>2014</v>
      </c>
      <c r="D25" s="236"/>
      <c r="E25" s="164"/>
      <c r="F25" s="109">
        <f>I25+O25</f>
        <v>2.4</v>
      </c>
      <c r="G25" s="109">
        <v>0</v>
      </c>
      <c r="H25" s="109">
        <v>0</v>
      </c>
      <c r="I25" s="109">
        <v>1.2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1.2</v>
      </c>
      <c r="P25" s="109">
        <v>0</v>
      </c>
      <c r="Q25" s="109">
        <v>1.45</v>
      </c>
      <c r="R25" s="109"/>
      <c r="S25" s="109"/>
      <c r="T25" s="109"/>
      <c r="U25" s="109">
        <v>0</v>
      </c>
      <c r="V25" s="109">
        <v>0</v>
      </c>
      <c r="W25" s="164"/>
      <c r="X25" s="122" t="s">
        <v>58</v>
      </c>
      <c r="Y25" s="122" t="s">
        <v>58</v>
      </c>
      <c r="Z25" s="164"/>
      <c r="AA25" s="164"/>
      <c r="AB25" s="164"/>
      <c r="AC25" s="167"/>
    </row>
    <row r="26" spans="1:29" ht="28.5" customHeight="1" thickBot="1">
      <c r="A26" s="242"/>
      <c r="B26" s="248"/>
      <c r="C26" s="113">
        <v>2015</v>
      </c>
      <c r="D26" s="252"/>
      <c r="E26" s="165"/>
      <c r="F26" s="113">
        <f t="shared" si="1"/>
        <v>1.9</v>
      </c>
      <c r="G26" s="113">
        <v>0</v>
      </c>
      <c r="H26" s="113">
        <v>0</v>
      </c>
      <c r="I26" s="113">
        <v>0.95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0.95</v>
      </c>
      <c r="P26" s="113">
        <v>0</v>
      </c>
      <c r="Q26" s="113">
        <v>1.45</v>
      </c>
      <c r="R26" s="113"/>
      <c r="S26" s="113"/>
      <c r="T26" s="113"/>
      <c r="U26" s="113">
        <v>0</v>
      </c>
      <c r="V26" s="113">
        <v>4</v>
      </c>
      <c r="W26" s="165"/>
      <c r="X26" s="118" t="s">
        <v>58</v>
      </c>
      <c r="Y26" s="118" t="s">
        <v>58</v>
      </c>
      <c r="Z26" s="165"/>
      <c r="AA26" s="165"/>
      <c r="AB26" s="165"/>
      <c r="AC26" s="168"/>
    </row>
    <row r="27" spans="1:29" ht="21" customHeight="1">
      <c r="A27" s="221">
        <v>4</v>
      </c>
      <c r="B27" s="163" t="s">
        <v>121</v>
      </c>
      <c r="C27" s="112" t="s">
        <v>128</v>
      </c>
      <c r="D27" s="233" t="s">
        <v>134</v>
      </c>
      <c r="E27" s="210">
        <f>F29+F30+F32+F28+F31</f>
        <v>1.6669999999999998</v>
      </c>
      <c r="F27" s="112">
        <f>I27+O27</f>
        <v>1.667</v>
      </c>
      <c r="G27" s="112">
        <v>0</v>
      </c>
      <c r="H27" s="112">
        <v>0</v>
      </c>
      <c r="I27" s="112">
        <f>I29+I30+I32+I28+I31</f>
        <v>0.7890000000000001</v>
      </c>
      <c r="J27" s="112">
        <f>J29+J30+J32+J28+J31</f>
        <v>0.51</v>
      </c>
      <c r="K27" s="112">
        <v>0</v>
      </c>
      <c r="L27" s="112">
        <v>0</v>
      </c>
      <c r="M27" s="112">
        <v>0</v>
      </c>
      <c r="N27" s="112">
        <v>0</v>
      </c>
      <c r="O27" s="112">
        <f>O29+O30+O32+O28+O31</f>
        <v>0.8779999999999999</v>
      </c>
      <c r="P27" s="112">
        <f>P29+P30+P32+P28+P31</f>
        <v>0.599</v>
      </c>
      <c r="Q27" s="112">
        <f>Q28+Q29+Q30+Q31+Q32</f>
        <v>19.503</v>
      </c>
      <c r="R27" s="112"/>
      <c r="S27" s="112"/>
      <c r="T27" s="112"/>
      <c r="U27" s="112">
        <v>0</v>
      </c>
      <c r="V27" s="112">
        <f>V28+V29+V30+V31+V32</f>
        <v>6</v>
      </c>
      <c r="W27" s="159" t="s">
        <v>114</v>
      </c>
      <c r="X27" s="117" t="s">
        <v>58</v>
      </c>
      <c r="Y27" s="117" t="s">
        <v>58</v>
      </c>
      <c r="Z27" s="163" t="s">
        <v>122</v>
      </c>
      <c r="AA27" s="166"/>
      <c r="AB27" s="159" t="s">
        <v>138</v>
      </c>
      <c r="AC27" s="161" t="s">
        <v>145</v>
      </c>
    </row>
    <row r="28" spans="1:29" ht="21" customHeight="1">
      <c r="A28" s="222"/>
      <c r="B28" s="169"/>
      <c r="C28" s="109">
        <v>2011</v>
      </c>
      <c r="D28" s="234"/>
      <c r="E28" s="194"/>
      <c r="F28" s="109">
        <f aca="true" t="shared" si="2" ref="F28:F49">I28+O28</f>
        <v>0.16</v>
      </c>
      <c r="G28" s="109">
        <v>0</v>
      </c>
      <c r="H28" s="109">
        <v>0</v>
      </c>
      <c r="I28" s="109">
        <v>0.07</v>
      </c>
      <c r="J28" s="109">
        <v>0.07</v>
      </c>
      <c r="K28" s="109">
        <v>0</v>
      </c>
      <c r="L28" s="109">
        <v>0</v>
      </c>
      <c r="M28" s="109">
        <v>0</v>
      </c>
      <c r="N28" s="109">
        <v>0</v>
      </c>
      <c r="O28" s="109">
        <v>0.09</v>
      </c>
      <c r="P28" s="109">
        <v>0.09</v>
      </c>
      <c r="Q28" s="109">
        <v>2.273</v>
      </c>
      <c r="R28" s="109"/>
      <c r="S28" s="109"/>
      <c r="T28" s="109"/>
      <c r="U28" s="109">
        <v>0</v>
      </c>
      <c r="V28" s="109">
        <v>0</v>
      </c>
      <c r="W28" s="160"/>
      <c r="X28" s="122" t="s">
        <v>58</v>
      </c>
      <c r="Y28" s="122" t="s">
        <v>58</v>
      </c>
      <c r="Z28" s="169"/>
      <c r="AA28" s="215"/>
      <c r="AB28" s="160"/>
      <c r="AC28" s="162"/>
    </row>
    <row r="29" spans="1:29" ht="21" customHeight="1">
      <c r="A29" s="223"/>
      <c r="B29" s="190"/>
      <c r="C29" s="109">
        <v>2012</v>
      </c>
      <c r="D29" s="234"/>
      <c r="E29" s="194"/>
      <c r="F29" s="109">
        <f t="shared" si="2"/>
        <v>0.9490000000000001</v>
      </c>
      <c r="G29" s="109">
        <v>0</v>
      </c>
      <c r="H29" s="109">
        <v>0</v>
      </c>
      <c r="I29" s="109">
        <v>0.44</v>
      </c>
      <c r="J29" s="109">
        <v>0.44</v>
      </c>
      <c r="K29" s="109">
        <v>0</v>
      </c>
      <c r="L29" s="109">
        <v>0</v>
      </c>
      <c r="M29" s="109">
        <v>0</v>
      </c>
      <c r="N29" s="109">
        <v>0</v>
      </c>
      <c r="O29" s="109">
        <v>0.509</v>
      </c>
      <c r="P29" s="109">
        <v>0.509</v>
      </c>
      <c r="Q29" s="109">
        <v>3.326</v>
      </c>
      <c r="R29" s="109"/>
      <c r="S29" s="109"/>
      <c r="T29" s="109"/>
      <c r="U29" s="109">
        <v>0</v>
      </c>
      <c r="V29" s="109">
        <v>3</v>
      </c>
      <c r="W29" s="160"/>
      <c r="X29" s="122" t="s">
        <v>58</v>
      </c>
      <c r="Y29" s="122" t="s">
        <v>58</v>
      </c>
      <c r="Z29" s="164"/>
      <c r="AA29" s="167"/>
      <c r="AB29" s="160"/>
      <c r="AC29" s="162"/>
    </row>
    <row r="30" spans="1:29" ht="21" customHeight="1">
      <c r="A30" s="223"/>
      <c r="B30" s="190"/>
      <c r="C30" s="109">
        <v>2013</v>
      </c>
      <c r="D30" s="234"/>
      <c r="E30" s="194"/>
      <c r="F30" s="109">
        <f t="shared" si="2"/>
        <v>0.178</v>
      </c>
      <c r="G30" s="109">
        <v>0</v>
      </c>
      <c r="H30" s="109">
        <v>0</v>
      </c>
      <c r="I30" s="109">
        <v>0.089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0.089</v>
      </c>
      <c r="P30" s="109">
        <v>0</v>
      </c>
      <c r="Q30" s="109">
        <v>4.088</v>
      </c>
      <c r="R30" s="109"/>
      <c r="S30" s="109"/>
      <c r="T30" s="109"/>
      <c r="U30" s="109">
        <v>0</v>
      </c>
      <c r="V30" s="109">
        <v>0</v>
      </c>
      <c r="W30" s="160"/>
      <c r="X30" s="122" t="s">
        <v>58</v>
      </c>
      <c r="Y30" s="122" t="s">
        <v>58</v>
      </c>
      <c r="Z30" s="164"/>
      <c r="AA30" s="167"/>
      <c r="AB30" s="160"/>
      <c r="AC30" s="162"/>
    </row>
    <row r="31" spans="1:29" ht="21" customHeight="1">
      <c r="A31" s="223"/>
      <c r="B31" s="190"/>
      <c r="C31" s="109">
        <v>2014</v>
      </c>
      <c r="D31" s="234"/>
      <c r="E31" s="194"/>
      <c r="F31" s="109">
        <f t="shared" si="2"/>
        <v>0.12</v>
      </c>
      <c r="G31" s="109">
        <v>0</v>
      </c>
      <c r="H31" s="109">
        <v>0</v>
      </c>
      <c r="I31" s="109">
        <v>0.06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0.06</v>
      </c>
      <c r="P31" s="109">
        <v>0</v>
      </c>
      <c r="Q31" s="109">
        <v>4.614</v>
      </c>
      <c r="R31" s="109"/>
      <c r="S31" s="109"/>
      <c r="T31" s="109"/>
      <c r="U31" s="109">
        <v>0</v>
      </c>
      <c r="V31" s="109">
        <v>1</v>
      </c>
      <c r="W31" s="160"/>
      <c r="X31" s="122" t="s">
        <v>58</v>
      </c>
      <c r="Y31" s="122" t="s">
        <v>58</v>
      </c>
      <c r="Z31" s="164"/>
      <c r="AA31" s="167"/>
      <c r="AB31" s="160"/>
      <c r="AC31" s="162"/>
    </row>
    <row r="32" spans="1:29" ht="21" customHeight="1" thickBot="1">
      <c r="A32" s="224"/>
      <c r="B32" s="191"/>
      <c r="C32" s="108">
        <v>2015</v>
      </c>
      <c r="D32" s="234"/>
      <c r="E32" s="195"/>
      <c r="F32" s="108">
        <f t="shared" si="2"/>
        <v>0.26</v>
      </c>
      <c r="G32" s="108">
        <v>0</v>
      </c>
      <c r="H32" s="108">
        <v>0</v>
      </c>
      <c r="I32" s="108">
        <v>0.13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0.13</v>
      </c>
      <c r="P32" s="108">
        <v>0</v>
      </c>
      <c r="Q32" s="108">
        <v>5.202</v>
      </c>
      <c r="R32" s="108"/>
      <c r="S32" s="108"/>
      <c r="T32" s="108"/>
      <c r="U32" s="108">
        <v>0</v>
      </c>
      <c r="V32" s="108">
        <v>2</v>
      </c>
      <c r="W32" s="160"/>
      <c r="X32" s="119" t="s">
        <v>58</v>
      </c>
      <c r="Y32" s="119" t="s">
        <v>58</v>
      </c>
      <c r="Z32" s="214"/>
      <c r="AA32" s="216"/>
      <c r="AB32" s="160"/>
      <c r="AC32" s="162"/>
    </row>
    <row r="33" spans="1:29" ht="30.75" customHeight="1">
      <c r="A33" s="221">
        <v>5</v>
      </c>
      <c r="B33" s="163" t="s">
        <v>124</v>
      </c>
      <c r="C33" s="112" t="s">
        <v>128</v>
      </c>
      <c r="D33" s="233" t="s">
        <v>132</v>
      </c>
      <c r="E33" s="210">
        <f>F35+F36+F38+F34</f>
        <v>7.9110000000000005</v>
      </c>
      <c r="F33" s="111">
        <f t="shared" si="2"/>
        <v>7.9110000000000005</v>
      </c>
      <c r="G33" s="112">
        <v>0</v>
      </c>
      <c r="H33" s="112">
        <v>0</v>
      </c>
      <c r="I33" s="112">
        <f>I35+I36+I38+I34</f>
        <v>4.0280000000000005</v>
      </c>
      <c r="J33" s="112">
        <f>J35+J36+J38+J34</f>
        <v>1.996</v>
      </c>
      <c r="K33" s="112">
        <v>0</v>
      </c>
      <c r="L33" s="112">
        <v>0</v>
      </c>
      <c r="M33" s="112">
        <v>0</v>
      </c>
      <c r="N33" s="112">
        <v>0</v>
      </c>
      <c r="O33" s="112">
        <f>O35+O36+O38+O34</f>
        <v>3.883</v>
      </c>
      <c r="P33" s="112">
        <f>P35+P36+P38+P34</f>
        <v>1.851</v>
      </c>
      <c r="Q33" s="112">
        <f>Q34+Q35+Q36+Q37+Q38</f>
        <v>2.161</v>
      </c>
      <c r="R33" s="112"/>
      <c r="S33" s="112"/>
      <c r="T33" s="112"/>
      <c r="U33" s="112">
        <v>0</v>
      </c>
      <c r="V33" s="112">
        <f>V34+V35+V36+V37+V38</f>
        <v>9</v>
      </c>
      <c r="W33" s="159" t="s">
        <v>114</v>
      </c>
      <c r="X33" s="117" t="s">
        <v>58</v>
      </c>
      <c r="Y33" s="117" t="s">
        <v>58</v>
      </c>
      <c r="Z33" s="163" t="s">
        <v>122</v>
      </c>
      <c r="AA33" s="166"/>
      <c r="AB33" s="159" t="s">
        <v>143</v>
      </c>
      <c r="AC33" s="161" t="s">
        <v>145</v>
      </c>
    </row>
    <row r="34" spans="1:29" ht="33.75" customHeight="1">
      <c r="A34" s="222"/>
      <c r="B34" s="169"/>
      <c r="C34" s="109">
        <v>2011</v>
      </c>
      <c r="D34" s="234"/>
      <c r="E34" s="194"/>
      <c r="F34" s="109">
        <f t="shared" si="2"/>
        <v>1.165</v>
      </c>
      <c r="G34" s="109">
        <v>0</v>
      </c>
      <c r="H34" s="109">
        <v>0</v>
      </c>
      <c r="I34" s="109">
        <v>0.655</v>
      </c>
      <c r="J34" s="109">
        <v>0.655</v>
      </c>
      <c r="K34" s="109">
        <v>0</v>
      </c>
      <c r="L34" s="109">
        <v>0</v>
      </c>
      <c r="M34" s="109">
        <v>0</v>
      </c>
      <c r="N34" s="109">
        <v>0</v>
      </c>
      <c r="O34" s="109">
        <v>0.51</v>
      </c>
      <c r="P34" s="109">
        <v>0.51</v>
      </c>
      <c r="Q34" s="109">
        <v>0.251</v>
      </c>
      <c r="R34" s="109"/>
      <c r="S34" s="109"/>
      <c r="T34" s="109"/>
      <c r="U34" s="109">
        <v>0</v>
      </c>
      <c r="V34" s="109">
        <v>3</v>
      </c>
      <c r="W34" s="160"/>
      <c r="X34" s="122" t="s">
        <v>58</v>
      </c>
      <c r="Y34" s="122" t="s">
        <v>58</v>
      </c>
      <c r="Z34" s="169"/>
      <c r="AA34" s="215"/>
      <c r="AB34" s="160"/>
      <c r="AC34" s="162"/>
    </row>
    <row r="35" spans="1:29" ht="32.25" customHeight="1">
      <c r="A35" s="223"/>
      <c r="B35" s="190"/>
      <c r="C35" s="109">
        <v>2012</v>
      </c>
      <c r="D35" s="234"/>
      <c r="E35" s="194"/>
      <c r="F35" s="109">
        <f t="shared" si="2"/>
        <v>2.682</v>
      </c>
      <c r="G35" s="109">
        <v>0</v>
      </c>
      <c r="H35" s="109">
        <v>0</v>
      </c>
      <c r="I35" s="109">
        <v>1.341</v>
      </c>
      <c r="J35" s="109">
        <v>1.341</v>
      </c>
      <c r="K35" s="109">
        <v>0</v>
      </c>
      <c r="L35" s="109">
        <v>0</v>
      </c>
      <c r="M35" s="109">
        <v>0</v>
      </c>
      <c r="N35" s="109">
        <v>0</v>
      </c>
      <c r="O35" s="109">
        <v>1.341</v>
      </c>
      <c r="P35" s="109">
        <v>1.341</v>
      </c>
      <c r="Q35" s="109">
        <v>0.41</v>
      </c>
      <c r="R35" s="109"/>
      <c r="S35" s="109"/>
      <c r="T35" s="109"/>
      <c r="U35" s="109">
        <v>0</v>
      </c>
      <c r="V35" s="109">
        <v>3</v>
      </c>
      <c r="W35" s="160"/>
      <c r="X35" s="122" t="s">
        <v>58</v>
      </c>
      <c r="Y35" s="122" t="s">
        <v>58</v>
      </c>
      <c r="Z35" s="164"/>
      <c r="AA35" s="167"/>
      <c r="AB35" s="160"/>
      <c r="AC35" s="162"/>
    </row>
    <row r="36" spans="1:29" ht="33.75" customHeight="1">
      <c r="A36" s="223"/>
      <c r="B36" s="190"/>
      <c r="C36" s="109">
        <v>2013</v>
      </c>
      <c r="D36" s="234"/>
      <c r="E36" s="194"/>
      <c r="F36" s="109">
        <f t="shared" si="2"/>
        <v>4.064</v>
      </c>
      <c r="G36" s="109">
        <v>0</v>
      </c>
      <c r="H36" s="109">
        <v>0</v>
      </c>
      <c r="I36" s="109">
        <v>2.032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2.032</v>
      </c>
      <c r="P36" s="109">
        <v>0</v>
      </c>
      <c r="Q36" s="109">
        <v>0.5</v>
      </c>
      <c r="R36" s="109"/>
      <c r="S36" s="109"/>
      <c r="T36" s="109"/>
      <c r="U36" s="109">
        <v>0</v>
      </c>
      <c r="V36" s="109">
        <v>2</v>
      </c>
      <c r="W36" s="160"/>
      <c r="X36" s="122" t="s">
        <v>58</v>
      </c>
      <c r="Y36" s="122" t="s">
        <v>58</v>
      </c>
      <c r="Z36" s="164"/>
      <c r="AA36" s="167"/>
      <c r="AB36" s="160"/>
      <c r="AC36" s="162"/>
    </row>
    <row r="37" spans="1:29" ht="32.25" customHeight="1">
      <c r="A37" s="223"/>
      <c r="B37" s="190"/>
      <c r="C37" s="109">
        <v>2014</v>
      </c>
      <c r="D37" s="234"/>
      <c r="E37" s="194"/>
      <c r="F37" s="109">
        <f t="shared" si="2"/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23">
        <v>0</v>
      </c>
      <c r="N37" s="109">
        <v>0</v>
      </c>
      <c r="O37" s="109">
        <v>0</v>
      </c>
      <c r="P37" s="109">
        <v>0</v>
      </c>
      <c r="Q37" s="109">
        <v>0.5</v>
      </c>
      <c r="R37" s="109"/>
      <c r="S37" s="109"/>
      <c r="T37" s="109"/>
      <c r="U37" s="109">
        <v>0</v>
      </c>
      <c r="V37" s="109">
        <v>1</v>
      </c>
      <c r="W37" s="160"/>
      <c r="X37" s="122" t="s">
        <v>58</v>
      </c>
      <c r="Y37" s="122" t="s">
        <v>58</v>
      </c>
      <c r="Z37" s="164"/>
      <c r="AA37" s="167"/>
      <c r="AB37" s="160"/>
      <c r="AC37" s="162"/>
    </row>
    <row r="38" spans="1:29" ht="27" customHeight="1" thickBot="1">
      <c r="A38" s="242"/>
      <c r="B38" s="217"/>
      <c r="C38" s="113">
        <v>2015</v>
      </c>
      <c r="D38" s="244"/>
      <c r="E38" s="243"/>
      <c r="F38" s="113">
        <f t="shared" si="2"/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23">
        <v>0</v>
      </c>
      <c r="N38" s="113">
        <v>0</v>
      </c>
      <c r="O38" s="113">
        <v>0</v>
      </c>
      <c r="P38" s="113">
        <v>0</v>
      </c>
      <c r="Q38" s="113">
        <v>0.5</v>
      </c>
      <c r="R38" s="113"/>
      <c r="S38" s="113"/>
      <c r="T38" s="113"/>
      <c r="U38" s="113">
        <v>0</v>
      </c>
      <c r="V38" s="113">
        <v>0</v>
      </c>
      <c r="W38" s="206"/>
      <c r="X38" s="118" t="s">
        <v>58</v>
      </c>
      <c r="Y38" s="118" t="s">
        <v>58</v>
      </c>
      <c r="Z38" s="165"/>
      <c r="AA38" s="168"/>
      <c r="AB38" s="206"/>
      <c r="AC38" s="162"/>
    </row>
    <row r="39" spans="1:29" ht="41.25" customHeight="1">
      <c r="A39" s="221">
        <v>6</v>
      </c>
      <c r="B39" s="163" t="s">
        <v>125</v>
      </c>
      <c r="C39" s="112" t="s">
        <v>128</v>
      </c>
      <c r="D39" s="159" t="s">
        <v>133</v>
      </c>
      <c r="E39" s="210">
        <f>F41+F42+F44+F40+F43</f>
        <v>2.944</v>
      </c>
      <c r="F39" s="111">
        <f t="shared" si="2"/>
        <v>2.944</v>
      </c>
      <c r="G39" s="112">
        <v>0</v>
      </c>
      <c r="H39" s="112">
        <v>0</v>
      </c>
      <c r="I39" s="112">
        <f>I40+I41+I42+I43+I44</f>
        <v>1.472</v>
      </c>
      <c r="J39" s="112">
        <f>J40+J41+J42+J43+J44</f>
        <v>1.272</v>
      </c>
      <c r="K39" s="112">
        <v>0</v>
      </c>
      <c r="L39" s="112">
        <v>0</v>
      </c>
      <c r="M39" s="123">
        <v>0</v>
      </c>
      <c r="N39" s="112">
        <v>0</v>
      </c>
      <c r="O39" s="112">
        <f>O40+O41+O42+O43+O44</f>
        <v>1.472</v>
      </c>
      <c r="P39" s="112">
        <f>P40+P41+P42+P43+P44</f>
        <v>1.272</v>
      </c>
      <c r="Q39" s="112">
        <f>Q40+Q41+Q42+Q43+Q44</f>
        <v>1.767</v>
      </c>
      <c r="R39" s="112"/>
      <c r="S39" s="112"/>
      <c r="T39" s="112"/>
      <c r="U39" s="112">
        <v>0</v>
      </c>
      <c r="V39" s="112">
        <f>V40+V41+V42+V43+V44</f>
        <v>6</v>
      </c>
      <c r="W39" s="159" t="s">
        <v>114</v>
      </c>
      <c r="X39" s="117" t="s">
        <v>58</v>
      </c>
      <c r="Y39" s="117" t="s">
        <v>58</v>
      </c>
      <c r="Z39" s="163" t="s">
        <v>122</v>
      </c>
      <c r="AA39" s="166"/>
      <c r="AB39" s="207" t="s">
        <v>139</v>
      </c>
      <c r="AC39" s="161" t="s">
        <v>145</v>
      </c>
    </row>
    <row r="40" spans="1:29" ht="21" customHeight="1">
      <c r="A40" s="222"/>
      <c r="B40" s="169"/>
      <c r="C40" s="109">
        <v>2011</v>
      </c>
      <c r="D40" s="160"/>
      <c r="E40" s="194"/>
      <c r="F40" s="109">
        <f t="shared" si="2"/>
        <v>1.862</v>
      </c>
      <c r="G40" s="109">
        <v>0</v>
      </c>
      <c r="H40" s="109">
        <v>0</v>
      </c>
      <c r="I40" s="109">
        <v>0.931</v>
      </c>
      <c r="J40" s="109">
        <v>0.931</v>
      </c>
      <c r="K40" s="109">
        <v>0</v>
      </c>
      <c r="L40" s="109">
        <v>0</v>
      </c>
      <c r="M40" s="123">
        <v>0</v>
      </c>
      <c r="N40" s="109">
        <v>0</v>
      </c>
      <c r="O40" s="109">
        <v>0.931</v>
      </c>
      <c r="P40" s="109">
        <v>0.931</v>
      </c>
      <c r="Q40" s="109">
        <v>0.315</v>
      </c>
      <c r="R40" s="109"/>
      <c r="S40" s="109"/>
      <c r="T40" s="109"/>
      <c r="U40" s="109">
        <v>0</v>
      </c>
      <c r="V40" s="109">
        <v>1</v>
      </c>
      <c r="W40" s="160"/>
      <c r="X40" s="122" t="s">
        <v>58</v>
      </c>
      <c r="Y40" s="122" t="s">
        <v>58</v>
      </c>
      <c r="Z40" s="164"/>
      <c r="AA40" s="167"/>
      <c r="AB40" s="208"/>
      <c r="AC40" s="162"/>
    </row>
    <row r="41" spans="1:29" ht="21" customHeight="1">
      <c r="A41" s="223"/>
      <c r="B41" s="190"/>
      <c r="C41" s="109">
        <v>2012</v>
      </c>
      <c r="D41" s="160"/>
      <c r="E41" s="194"/>
      <c r="F41" s="109">
        <f t="shared" si="2"/>
        <v>0.682</v>
      </c>
      <c r="G41" s="109">
        <v>0</v>
      </c>
      <c r="H41" s="109">
        <v>0</v>
      </c>
      <c r="I41" s="109">
        <v>0.341</v>
      </c>
      <c r="J41" s="109">
        <v>0.341</v>
      </c>
      <c r="K41" s="109">
        <v>0</v>
      </c>
      <c r="L41" s="109">
        <v>0</v>
      </c>
      <c r="M41" s="123">
        <v>0</v>
      </c>
      <c r="N41" s="109">
        <v>0</v>
      </c>
      <c r="O41" s="109">
        <v>0.341</v>
      </c>
      <c r="P41" s="109">
        <v>0.341</v>
      </c>
      <c r="Q41" s="109">
        <v>0.41</v>
      </c>
      <c r="R41" s="109"/>
      <c r="S41" s="109"/>
      <c r="T41" s="109"/>
      <c r="U41" s="109">
        <v>0</v>
      </c>
      <c r="V41" s="109">
        <v>3</v>
      </c>
      <c r="W41" s="160"/>
      <c r="X41" s="122" t="s">
        <v>58</v>
      </c>
      <c r="Y41" s="122" t="s">
        <v>58</v>
      </c>
      <c r="Z41" s="164"/>
      <c r="AA41" s="167"/>
      <c r="AB41" s="208"/>
      <c r="AC41" s="162"/>
    </row>
    <row r="42" spans="1:29" ht="21" customHeight="1">
      <c r="A42" s="223"/>
      <c r="B42" s="190"/>
      <c r="C42" s="109">
        <v>2013</v>
      </c>
      <c r="D42" s="160"/>
      <c r="E42" s="194"/>
      <c r="F42" s="109">
        <f t="shared" si="2"/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23">
        <v>0</v>
      </c>
      <c r="N42" s="109">
        <v>0</v>
      </c>
      <c r="O42" s="109">
        <v>0</v>
      </c>
      <c r="P42" s="109">
        <v>0</v>
      </c>
      <c r="Q42" s="109">
        <v>0.342</v>
      </c>
      <c r="R42" s="109"/>
      <c r="S42" s="109"/>
      <c r="T42" s="109"/>
      <c r="U42" s="109">
        <v>0</v>
      </c>
      <c r="V42" s="109">
        <v>2</v>
      </c>
      <c r="W42" s="160"/>
      <c r="X42" s="122" t="s">
        <v>58</v>
      </c>
      <c r="Y42" s="122" t="s">
        <v>58</v>
      </c>
      <c r="Z42" s="164"/>
      <c r="AA42" s="167"/>
      <c r="AB42" s="208"/>
      <c r="AC42" s="162"/>
    </row>
    <row r="43" spans="1:29" ht="21" customHeight="1">
      <c r="A43" s="223"/>
      <c r="B43" s="190"/>
      <c r="C43" s="109">
        <v>2014</v>
      </c>
      <c r="D43" s="160"/>
      <c r="E43" s="194"/>
      <c r="F43" s="109">
        <f t="shared" si="2"/>
        <v>0.4</v>
      </c>
      <c r="G43" s="109">
        <v>0</v>
      </c>
      <c r="H43" s="109">
        <v>0</v>
      </c>
      <c r="I43" s="109">
        <v>0.2</v>
      </c>
      <c r="J43" s="109">
        <v>0</v>
      </c>
      <c r="K43" s="109">
        <v>0</v>
      </c>
      <c r="L43" s="109">
        <v>0</v>
      </c>
      <c r="M43" s="123">
        <v>0</v>
      </c>
      <c r="N43" s="109">
        <v>0</v>
      </c>
      <c r="O43" s="109">
        <v>0.2</v>
      </c>
      <c r="P43" s="109">
        <v>0</v>
      </c>
      <c r="Q43" s="109">
        <v>0.35</v>
      </c>
      <c r="R43" s="109"/>
      <c r="S43" s="109"/>
      <c r="T43" s="109"/>
      <c r="U43" s="109">
        <v>0</v>
      </c>
      <c r="V43" s="109">
        <v>0</v>
      </c>
      <c r="W43" s="160"/>
      <c r="X43" s="122" t="s">
        <v>58</v>
      </c>
      <c r="Y43" s="122" t="s">
        <v>58</v>
      </c>
      <c r="Z43" s="164"/>
      <c r="AA43" s="167"/>
      <c r="AB43" s="208"/>
      <c r="AC43" s="162"/>
    </row>
    <row r="44" spans="1:29" ht="21" customHeight="1" thickBot="1">
      <c r="A44" s="242"/>
      <c r="B44" s="217"/>
      <c r="C44" s="113">
        <v>2015</v>
      </c>
      <c r="D44" s="206"/>
      <c r="E44" s="243"/>
      <c r="F44" s="113">
        <f t="shared" si="2"/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23">
        <v>0</v>
      </c>
      <c r="N44" s="113">
        <v>0</v>
      </c>
      <c r="O44" s="113">
        <v>0</v>
      </c>
      <c r="P44" s="113">
        <v>0</v>
      </c>
      <c r="Q44" s="113">
        <v>0.35</v>
      </c>
      <c r="R44" s="113"/>
      <c r="S44" s="113"/>
      <c r="T44" s="113"/>
      <c r="U44" s="113">
        <v>0</v>
      </c>
      <c r="V44" s="113">
        <v>0</v>
      </c>
      <c r="W44" s="206"/>
      <c r="X44" s="118" t="s">
        <v>58</v>
      </c>
      <c r="Y44" s="118" t="s">
        <v>58</v>
      </c>
      <c r="Z44" s="165"/>
      <c r="AA44" s="168"/>
      <c r="AB44" s="209"/>
      <c r="AC44" s="162"/>
    </row>
    <row r="45" spans="1:29" ht="21" customHeight="1">
      <c r="A45" s="239">
        <v>7</v>
      </c>
      <c r="B45" s="249" t="s">
        <v>127</v>
      </c>
      <c r="C45" s="112" t="s">
        <v>110</v>
      </c>
      <c r="D45" s="233" t="s">
        <v>135</v>
      </c>
      <c r="E45" s="210">
        <f>F47+F49+F50+F46+F48</f>
        <v>17.84</v>
      </c>
      <c r="F45" s="112">
        <f t="shared" si="2"/>
        <v>17.84</v>
      </c>
      <c r="G45" s="112">
        <v>0</v>
      </c>
      <c r="H45" s="112">
        <v>0</v>
      </c>
      <c r="I45" s="112">
        <f>I46+I47+I48+I49</f>
        <v>8.780000000000001</v>
      </c>
      <c r="J45" s="112">
        <f>J46+J47+J48+J49</f>
        <v>3.35</v>
      </c>
      <c r="K45" s="112">
        <v>0</v>
      </c>
      <c r="L45" s="112">
        <v>0</v>
      </c>
      <c r="M45" s="123">
        <v>0</v>
      </c>
      <c r="N45" s="112">
        <v>0</v>
      </c>
      <c r="O45" s="112">
        <f>O46+O47+O48+O49</f>
        <v>9.059999999999999</v>
      </c>
      <c r="P45" s="112">
        <f>P46+P47+P48+P49</f>
        <v>3.63</v>
      </c>
      <c r="Q45" s="112">
        <f>Q46+Q47+Q48+Q49</f>
        <v>3.143</v>
      </c>
      <c r="R45" s="112"/>
      <c r="S45" s="112"/>
      <c r="T45" s="112"/>
      <c r="U45" s="112">
        <v>0</v>
      </c>
      <c r="V45" s="112">
        <f>V46+V47+V48+V49</f>
        <v>2</v>
      </c>
      <c r="W45" s="159" t="s">
        <v>114</v>
      </c>
      <c r="X45" s="117" t="s">
        <v>58</v>
      </c>
      <c r="Y45" s="117" t="s">
        <v>58</v>
      </c>
      <c r="Z45" s="163" t="s">
        <v>123</v>
      </c>
      <c r="AA45" s="161"/>
      <c r="AB45" s="207" t="s">
        <v>140</v>
      </c>
      <c r="AC45" s="161" t="s">
        <v>145</v>
      </c>
    </row>
    <row r="46" spans="1:29" ht="21" customHeight="1">
      <c r="A46" s="240"/>
      <c r="B46" s="164"/>
      <c r="C46" s="109">
        <v>2012</v>
      </c>
      <c r="D46" s="234"/>
      <c r="E46" s="164"/>
      <c r="F46" s="109">
        <f t="shared" si="2"/>
        <v>6.98</v>
      </c>
      <c r="G46" s="109">
        <v>0</v>
      </c>
      <c r="H46" s="109">
        <v>0</v>
      </c>
      <c r="I46" s="109">
        <v>3.35</v>
      </c>
      <c r="J46" s="109">
        <v>3.35</v>
      </c>
      <c r="K46" s="109">
        <v>0</v>
      </c>
      <c r="L46" s="109">
        <v>0</v>
      </c>
      <c r="M46" s="123">
        <v>0</v>
      </c>
      <c r="N46" s="109">
        <v>0</v>
      </c>
      <c r="O46" s="109">
        <v>3.63</v>
      </c>
      <c r="P46" s="109">
        <v>3.63</v>
      </c>
      <c r="Q46" s="109">
        <v>0.564</v>
      </c>
      <c r="R46" s="109"/>
      <c r="S46" s="109"/>
      <c r="T46" s="109"/>
      <c r="U46" s="109">
        <v>0</v>
      </c>
      <c r="V46" s="109">
        <v>0</v>
      </c>
      <c r="W46" s="160"/>
      <c r="X46" s="122" t="s">
        <v>58</v>
      </c>
      <c r="Y46" s="122" t="s">
        <v>58</v>
      </c>
      <c r="Z46" s="164"/>
      <c r="AA46" s="162"/>
      <c r="AB46" s="208"/>
      <c r="AC46" s="162"/>
    </row>
    <row r="47" spans="1:29" ht="21" customHeight="1">
      <c r="A47" s="240"/>
      <c r="B47" s="164"/>
      <c r="C47" s="109">
        <v>2013</v>
      </c>
      <c r="D47" s="234"/>
      <c r="E47" s="164"/>
      <c r="F47" s="109">
        <f>I47+O47</f>
        <v>0.86</v>
      </c>
      <c r="G47" s="109">
        <v>0</v>
      </c>
      <c r="H47" s="109">
        <v>0</v>
      </c>
      <c r="I47" s="109">
        <v>0.43</v>
      </c>
      <c r="J47" s="109">
        <v>0</v>
      </c>
      <c r="K47" s="109">
        <v>0</v>
      </c>
      <c r="L47" s="109">
        <v>0</v>
      </c>
      <c r="M47" s="123">
        <v>0</v>
      </c>
      <c r="N47" s="109">
        <v>0</v>
      </c>
      <c r="O47" s="109">
        <v>0.43</v>
      </c>
      <c r="P47" s="109">
        <v>0</v>
      </c>
      <c r="Q47" s="109">
        <v>0.689</v>
      </c>
      <c r="R47" s="109"/>
      <c r="S47" s="109"/>
      <c r="T47" s="109"/>
      <c r="U47" s="109">
        <v>0</v>
      </c>
      <c r="V47" s="109">
        <v>2</v>
      </c>
      <c r="W47" s="160"/>
      <c r="X47" s="122" t="s">
        <v>58</v>
      </c>
      <c r="Y47" s="122" t="s">
        <v>58</v>
      </c>
      <c r="Z47" s="164"/>
      <c r="AA47" s="162"/>
      <c r="AB47" s="208"/>
      <c r="AC47" s="162"/>
    </row>
    <row r="48" spans="1:29" ht="21" customHeight="1">
      <c r="A48" s="240"/>
      <c r="B48" s="164"/>
      <c r="C48" s="109">
        <v>2014</v>
      </c>
      <c r="D48" s="234"/>
      <c r="E48" s="164"/>
      <c r="F48" s="109">
        <f t="shared" si="2"/>
        <v>5</v>
      </c>
      <c r="G48" s="109">
        <v>0</v>
      </c>
      <c r="H48" s="109">
        <v>0</v>
      </c>
      <c r="I48" s="109">
        <v>2.5</v>
      </c>
      <c r="J48" s="109">
        <v>0</v>
      </c>
      <c r="K48" s="109">
        <v>0</v>
      </c>
      <c r="L48" s="109">
        <v>0</v>
      </c>
      <c r="M48" s="123">
        <v>0</v>
      </c>
      <c r="N48" s="109">
        <v>0</v>
      </c>
      <c r="O48" s="109">
        <v>2.5</v>
      </c>
      <c r="P48" s="109">
        <v>0</v>
      </c>
      <c r="Q48" s="109">
        <v>0.841</v>
      </c>
      <c r="R48" s="109"/>
      <c r="S48" s="109"/>
      <c r="T48" s="109"/>
      <c r="U48" s="109">
        <v>0</v>
      </c>
      <c r="V48" s="109">
        <v>0</v>
      </c>
      <c r="W48" s="160"/>
      <c r="X48" s="122" t="s">
        <v>58</v>
      </c>
      <c r="Y48" s="122" t="s">
        <v>58</v>
      </c>
      <c r="Z48" s="164"/>
      <c r="AA48" s="162"/>
      <c r="AB48" s="208"/>
      <c r="AC48" s="162"/>
    </row>
    <row r="49" spans="1:29" ht="21" customHeight="1" thickBot="1">
      <c r="A49" s="241"/>
      <c r="B49" s="165"/>
      <c r="C49" s="113">
        <v>2015</v>
      </c>
      <c r="D49" s="244"/>
      <c r="E49" s="165"/>
      <c r="F49" s="113">
        <f t="shared" si="2"/>
        <v>5</v>
      </c>
      <c r="G49" s="113">
        <v>0</v>
      </c>
      <c r="H49" s="113">
        <v>0</v>
      </c>
      <c r="I49" s="113">
        <v>2.5</v>
      </c>
      <c r="J49" s="113">
        <v>0</v>
      </c>
      <c r="K49" s="113">
        <v>0</v>
      </c>
      <c r="L49" s="113">
        <v>0</v>
      </c>
      <c r="M49" s="123">
        <v>0</v>
      </c>
      <c r="N49" s="113">
        <v>0</v>
      </c>
      <c r="O49" s="113">
        <v>2.5</v>
      </c>
      <c r="P49" s="113">
        <v>0</v>
      </c>
      <c r="Q49" s="113">
        <v>1.049</v>
      </c>
      <c r="R49" s="113"/>
      <c r="S49" s="113"/>
      <c r="T49" s="113"/>
      <c r="U49" s="113">
        <v>0</v>
      </c>
      <c r="V49" s="113">
        <v>0</v>
      </c>
      <c r="W49" s="206"/>
      <c r="X49" s="118" t="s">
        <v>58</v>
      </c>
      <c r="Y49" s="118" t="s">
        <v>58</v>
      </c>
      <c r="Z49" s="165"/>
      <c r="AA49" s="253"/>
      <c r="AB49" s="209"/>
      <c r="AC49" s="253"/>
    </row>
    <row r="50" spans="1:29" ht="21" customHeight="1">
      <c r="A50" s="245" t="s">
        <v>149</v>
      </c>
      <c r="B50" s="246"/>
      <c r="C50" s="246"/>
      <c r="D50" s="246"/>
      <c r="E50" s="127">
        <f>E10+E16+E22+E27+E33+E39+E45</f>
        <v>63.054000000000016</v>
      </c>
      <c r="F50" s="107"/>
      <c r="G50" s="107"/>
      <c r="H50" s="105"/>
      <c r="I50" s="107"/>
      <c r="J50" s="105"/>
      <c r="K50" s="107"/>
      <c r="L50" s="105"/>
      <c r="M50" s="107"/>
      <c r="N50" s="105"/>
      <c r="O50" s="107"/>
      <c r="P50" s="105"/>
      <c r="Q50" s="107">
        <f>Q45+Q39+Q33+Q27+Q22+Q16+Q10</f>
        <v>54.041999999999994</v>
      </c>
      <c r="R50" s="107"/>
      <c r="S50" s="107"/>
      <c r="T50" s="105"/>
      <c r="U50" s="107"/>
      <c r="V50" s="105">
        <f>V45+V39+V33+V27+V22+V16+V10</f>
        <v>58</v>
      </c>
      <c r="W50" s="107"/>
      <c r="X50" s="105"/>
      <c r="Y50" s="107"/>
      <c r="Z50" s="104"/>
      <c r="AA50" s="106"/>
      <c r="AB50" s="104"/>
      <c r="AC50" s="106"/>
    </row>
    <row r="51" spans="1:29" ht="21" customHeight="1">
      <c r="A51" s="90" t="s">
        <v>78</v>
      </c>
      <c r="B51" s="196" t="s">
        <v>79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8"/>
    </row>
    <row r="52" spans="1:29" ht="85.5" customHeight="1">
      <c r="A52" s="169"/>
      <c r="B52" s="169" t="s">
        <v>108</v>
      </c>
      <c r="C52" s="103" t="s">
        <v>110</v>
      </c>
      <c r="D52" s="103" t="s">
        <v>109</v>
      </c>
      <c r="E52" s="169">
        <v>70</v>
      </c>
      <c r="F52" s="103">
        <v>70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70</v>
      </c>
      <c r="P52" s="103">
        <v>70</v>
      </c>
      <c r="Q52" s="250">
        <v>4.2</v>
      </c>
      <c r="R52" s="250">
        <v>3.36</v>
      </c>
      <c r="S52" s="250">
        <v>0.63</v>
      </c>
      <c r="T52" s="250">
        <v>0.21</v>
      </c>
      <c r="U52" s="103">
        <v>18</v>
      </c>
      <c r="V52" s="103">
        <v>30</v>
      </c>
      <c r="W52" s="103" t="s">
        <v>114</v>
      </c>
      <c r="X52" s="103" t="s">
        <v>114</v>
      </c>
      <c r="Y52" s="103" t="s">
        <v>114</v>
      </c>
      <c r="Z52" s="199" t="s">
        <v>58</v>
      </c>
      <c r="AA52" s="169" t="s">
        <v>111</v>
      </c>
      <c r="AB52" s="169" t="s">
        <v>116</v>
      </c>
      <c r="AC52" s="169" t="s">
        <v>144</v>
      </c>
    </row>
    <row r="53" spans="1:29" ht="67.5" customHeight="1">
      <c r="A53" s="169"/>
      <c r="B53" s="169"/>
      <c r="C53" s="103">
        <v>2012</v>
      </c>
      <c r="D53" s="103">
        <v>830</v>
      </c>
      <c r="E53" s="169"/>
      <c r="F53" s="103">
        <v>20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20</v>
      </c>
      <c r="P53" s="103">
        <v>20</v>
      </c>
      <c r="Q53" s="160"/>
      <c r="R53" s="160"/>
      <c r="S53" s="160"/>
      <c r="T53" s="160"/>
      <c r="U53" s="103">
        <v>18</v>
      </c>
      <c r="V53" s="103">
        <v>18</v>
      </c>
      <c r="W53" s="103" t="s">
        <v>114</v>
      </c>
      <c r="X53" s="103" t="s">
        <v>114</v>
      </c>
      <c r="Y53" s="103" t="s">
        <v>114</v>
      </c>
      <c r="Z53" s="199"/>
      <c r="AA53" s="169"/>
      <c r="AB53" s="169"/>
      <c r="AC53" s="169"/>
    </row>
    <row r="54" spans="1:29" ht="42.75" customHeight="1">
      <c r="A54" s="169"/>
      <c r="B54" s="169"/>
      <c r="C54" s="103">
        <v>2013</v>
      </c>
      <c r="D54" s="103">
        <v>1120</v>
      </c>
      <c r="E54" s="169"/>
      <c r="F54" s="103">
        <v>10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10</v>
      </c>
      <c r="P54" s="103">
        <v>0</v>
      </c>
      <c r="Q54" s="160"/>
      <c r="R54" s="160"/>
      <c r="S54" s="160"/>
      <c r="T54" s="160"/>
      <c r="U54" s="103">
        <v>0</v>
      </c>
      <c r="V54" s="103">
        <v>12</v>
      </c>
      <c r="W54" s="103" t="s">
        <v>114</v>
      </c>
      <c r="X54" s="103" t="s">
        <v>114</v>
      </c>
      <c r="Y54" s="103" t="s">
        <v>114</v>
      </c>
      <c r="Z54" s="199"/>
      <c r="AA54" s="169"/>
      <c r="AB54" s="169"/>
      <c r="AC54" s="169"/>
    </row>
    <row r="55" spans="1:29" ht="42.75" customHeight="1">
      <c r="A55" s="169"/>
      <c r="B55" s="169"/>
      <c r="C55" s="103">
        <v>2014</v>
      </c>
      <c r="D55" s="103">
        <v>1500</v>
      </c>
      <c r="E55" s="169"/>
      <c r="F55" s="103">
        <v>20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20</v>
      </c>
      <c r="P55" s="103">
        <v>0</v>
      </c>
      <c r="Q55" s="160"/>
      <c r="R55" s="160"/>
      <c r="S55" s="160"/>
      <c r="T55" s="160"/>
      <c r="U55" s="103">
        <v>0</v>
      </c>
      <c r="V55" s="103">
        <v>0</v>
      </c>
      <c r="W55" s="103" t="s">
        <v>114</v>
      </c>
      <c r="X55" s="103" t="s">
        <v>114</v>
      </c>
      <c r="Y55" s="103" t="s">
        <v>114</v>
      </c>
      <c r="Z55" s="199"/>
      <c r="AA55" s="169"/>
      <c r="AB55" s="169"/>
      <c r="AC55" s="169"/>
    </row>
    <row r="56" spans="1:29" ht="65.25" customHeight="1">
      <c r="A56" s="169"/>
      <c r="B56" s="169"/>
      <c r="C56" s="103">
        <v>2015</v>
      </c>
      <c r="D56" s="103">
        <v>1980</v>
      </c>
      <c r="E56" s="169"/>
      <c r="F56" s="103">
        <v>20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20</v>
      </c>
      <c r="P56" s="103">
        <v>0</v>
      </c>
      <c r="Q56" s="251"/>
      <c r="R56" s="251"/>
      <c r="S56" s="251"/>
      <c r="T56" s="251"/>
      <c r="U56" s="103">
        <v>0</v>
      </c>
      <c r="V56" s="103">
        <v>0</v>
      </c>
      <c r="W56" s="103" t="s">
        <v>114</v>
      </c>
      <c r="X56" s="103" t="s">
        <v>114</v>
      </c>
      <c r="Y56" s="103" t="s">
        <v>114</v>
      </c>
      <c r="Z56" s="199"/>
      <c r="AA56" s="169"/>
      <c r="AB56" s="169"/>
      <c r="AC56" s="169"/>
    </row>
    <row r="57" spans="1:29" ht="48" customHeight="1">
      <c r="A57" s="169"/>
      <c r="B57" s="169" t="s">
        <v>112</v>
      </c>
      <c r="C57" s="103" t="s">
        <v>110</v>
      </c>
      <c r="D57" s="103" t="s">
        <v>113</v>
      </c>
      <c r="E57" s="169">
        <v>45</v>
      </c>
      <c r="F57" s="103">
        <v>45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40</v>
      </c>
      <c r="P57" s="103">
        <v>23</v>
      </c>
      <c r="Q57" s="250">
        <v>3.2</v>
      </c>
      <c r="R57" s="250">
        <v>2.56</v>
      </c>
      <c r="S57" s="250">
        <v>0.48</v>
      </c>
      <c r="T57" s="250">
        <v>0.16</v>
      </c>
      <c r="U57" s="103">
        <v>16</v>
      </c>
      <c r="V57" s="103">
        <v>23</v>
      </c>
      <c r="W57" s="103" t="s">
        <v>114</v>
      </c>
      <c r="X57" s="103" t="s">
        <v>115</v>
      </c>
      <c r="Y57" s="103" t="s">
        <v>115</v>
      </c>
      <c r="Z57" s="199" t="s">
        <v>58</v>
      </c>
      <c r="AA57" s="169" t="s">
        <v>111</v>
      </c>
      <c r="AB57" s="169" t="s">
        <v>117</v>
      </c>
      <c r="AC57" s="169" t="s">
        <v>144</v>
      </c>
    </row>
    <row r="58" spans="1:29" ht="46.5" customHeight="1">
      <c r="A58" s="164"/>
      <c r="B58" s="164"/>
      <c r="C58" s="103">
        <v>2012</v>
      </c>
      <c r="D58" s="103">
        <v>504</v>
      </c>
      <c r="E58" s="164"/>
      <c r="F58" s="103">
        <v>23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23</v>
      </c>
      <c r="P58" s="103">
        <v>23</v>
      </c>
      <c r="Q58" s="160"/>
      <c r="R58" s="160"/>
      <c r="S58" s="160"/>
      <c r="T58" s="160"/>
      <c r="U58" s="103">
        <v>16</v>
      </c>
      <c r="V58" s="103">
        <v>16</v>
      </c>
      <c r="W58" s="103" t="s">
        <v>114</v>
      </c>
      <c r="X58" s="103" t="s">
        <v>115</v>
      </c>
      <c r="Y58" s="103" t="s">
        <v>115</v>
      </c>
      <c r="Z58" s="200"/>
      <c r="AA58" s="164"/>
      <c r="AB58" s="164"/>
      <c r="AC58" s="164"/>
    </row>
    <row r="59" spans="1:29" ht="46.5" customHeight="1">
      <c r="A59" s="164"/>
      <c r="B59" s="164"/>
      <c r="C59" s="103">
        <v>2013</v>
      </c>
      <c r="D59" s="103">
        <v>524</v>
      </c>
      <c r="E59" s="164"/>
      <c r="F59" s="103">
        <v>17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17</v>
      </c>
      <c r="P59" s="103">
        <v>0</v>
      </c>
      <c r="Q59" s="160"/>
      <c r="R59" s="160"/>
      <c r="S59" s="160"/>
      <c r="T59" s="160"/>
      <c r="U59" s="103">
        <v>0</v>
      </c>
      <c r="V59" s="103">
        <v>0</v>
      </c>
      <c r="W59" s="103" t="s">
        <v>114</v>
      </c>
      <c r="X59" s="103" t="s">
        <v>115</v>
      </c>
      <c r="Y59" s="103" t="s">
        <v>115</v>
      </c>
      <c r="Z59" s="200"/>
      <c r="AA59" s="164"/>
      <c r="AB59" s="164"/>
      <c r="AC59" s="164"/>
    </row>
    <row r="60" spans="1:29" ht="36.75" customHeight="1">
      <c r="A60" s="164"/>
      <c r="B60" s="164"/>
      <c r="C60" s="103">
        <v>2014</v>
      </c>
      <c r="D60" s="103">
        <v>552</v>
      </c>
      <c r="E60" s="164"/>
      <c r="F60" s="103">
        <v>5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5</v>
      </c>
      <c r="P60" s="103">
        <v>0</v>
      </c>
      <c r="Q60" s="251"/>
      <c r="R60" s="251"/>
      <c r="S60" s="251"/>
      <c r="T60" s="251"/>
      <c r="U60" s="103">
        <v>0</v>
      </c>
      <c r="V60" s="103">
        <v>7</v>
      </c>
      <c r="W60" s="103" t="s">
        <v>114</v>
      </c>
      <c r="X60" s="103" t="s">
        <v>115</v>
      </c>
      <c r="Y60" s="103" t="s">
        <v>115</v>
      </c>
      <c r="Z60" s="200"/>
      <c r="AA60" s="164"/>
      <c r="AB60" s="164"/>
      <c r="AC60" s="164"/>
    </row>
    <row r="61" spans="1:29" ht="24" customHeight="1">
      <c r="A61" s="172" t="s">
        <v>136</v>
      </c>
      <c r="B61" s="172"/>
      <c r="C61" s="172"/>
      <c r="D61" s="172"/>
      <c r="E61" s="124">
        <f>E52+E57</f>
        <v>115</v>
      </c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22">
        <f>Q52+Q57</f>
        <v>7.4</v>
      </c>
      <c r="R61" s="122">
        <f>R52+R57</f>
        <v>5.92</v>
      </c>
      <c r="S61" s="122">
        <f>S52+S57</f>
        <v>1.1099999999999999</v>
      </c>
      <c r="T61" s="122">
        <f>T52+T57</f>
        <v>0.37</v>
      </c>
      <c r="U61" s="109">
        <f>U57+U52</f>
        <v>34</v>
      </c>
      <c r="V61" s="109">
        <f>V57+V52</f>
        <v>53</v>
      </c>
      <c r="W61" s="109"/>
      <c r="X61" s="109"/>
      <c r="Y61" s="109"/>
      <c r="Z61" s="115"/>
      <c r="AA61" s="115"/>
      <c r="AB61" s="115"/>
      <c r="AC61" s="121"/>
    </row>
    <row r="62" spans="1:29" ht="36.75" customHeight="1">
      <c r="A62" s="172" t="s">
        <v>75</v>
      </c>
      <c r="B62" s="172"/>
      <c r="C62" s="172"/>
      <c r="D62" s="172"/>
      <c r="E62" s="120">
        <f>E61+E50</f>
        <v>178.05400000000003</v>
      </c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6">
        <f>Q61+Q50</f>
        <v>61.44199999999999</v>
      </c>
      <c r="R62" s="126"/>
      <c r="S62" s="126"/>
      <c r="T62" s="126"/>
      <c r="U62" s="125">
        <f>U61+U50</f>
        <v>34</v>
      </c>
      <c r="V62" s="125">
        <f>V61+V50</f>
        <v>111</v>
      </c>
      <c r="W62" s="125"/>
      <c r="X62" s="125"/>
      <c r="Y62" s="125"/>
      <c r="Z62" s="120"/>
      <c r="AA62" s="120"/>
      <c r="AB62" s="120"/>
      <c r="AC62" s="110"/>
    </row>
    <row r="63" spans="1:29" ht="36.75" customHeight="1">
      <c r="A63" s="128"/>
      <c r="B63" s="128"/>
      <c r="C63" s="129"/>
      <c r="D63" s="129"/>
      <c r="E63" s="128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30"/>
      <c r="R63" s="130"/>
      <c r="S63" s="130"/>
      <c r="T63" s="130"/>
      <c r="U63" s="129"/>
      <c r="V63" s="129"/>
      <c r="W63" s="129"/>
      <c r="X63" s="129"/>
      <c r="Y63" s="129"/>
      <c r="Z63" s="128"/>
      <c r="AA63" s="128"/>
      <c r="AB63" s="128"/>
      <c r="AC63" s="128"/>
    </row>
    <row r="64" spans="1:29" ht="36.75" customHeight="1">
      <c r="A64" s="128"/>
      <c r="B64" s="128"/>
      <c r="C64" s="129"/>
      <c r="D64" s="173" t="s">
        <v>146</v>
      </c>
      <c r="E64" s="174"/>
      <c r="F64" s="174"/>
      <c r="G64" s="174"/>
      <c r="H64" s="174"/>
      <c r="I64" s="129"/>
      <c r="J64" s="129"/>
      <c r="K64" s="129"/>
      <c r="L64" s="129"/>
      <c r="M64" s="129"/>
      <c r="N64" s="129"/>
      <c r="O64" s="129"/>
      <c r="P64" s="129"/>
      <c r="Q64" s="130"/>
      <c r="R64" s="175" t="s">
        <v>147</v>
      </c>
      <c r="S64" s="174"/>
      <c r="T64" s="174"/>
      <c r="U64" s="129"/>
      <c r="V64" s="129"/>
      <c r="W64" s="129"/>
      <c r="X64" s="129"/>
      <c r="Y64" s="129"/>
      <c r="Z64" s="128"/>
      <c r="AA64" s="128"/>
      <c r="AB64" s="128"/>
      <c r="AC64" s="128"/>
    </row>
    <row r="65" spans="1:29" s="84" customFormat="1" ht="37.5" customHeight="1">
      <c r="A65" s="87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</row>
    <row r="66" spans="1:29" s="84" customFormat="1" ht="37.5" customHeight="1">
      <c r="A66" s="87"/>
      <c r="B66" s="91"/>
      <c r="C66" s="91"/>
      <c r="D66" s="91"/>
      <c r="E66" s="91"/>
      <c r="F66" s="102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6"/>
      <c r="R66" s="96"/>
      <c r="S66" s="96"/>
      <c r="T66" s="91"/>
      <c r="U66" s="91"/>
      <c r="V66" s="91"/>
      <c r="W66" s="91"/>
      <c r="X66" s="91"/>
      <c r="Y66" s="91"/>
      <c r="Z66" s="91"/>
      <c r="AA66" s="91"/>
      <c r="AB66" s="91"/>
      <c r="AC66" s="91"/>
    </row>
    <row r="67" spans="1:29" s="84" customFormat="1" ht="19.5" customHeight="1">
      <c r="A67" s="87"/>
      <c r="B67" s="88"/>
      <c r="C67" s="88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6"/>
    </row>
    <row r="68" spans="1:29" s="95" customFormat="1" ht="31.5">
      <c r="A68" s="92"/>
      <c r="B68" s="92"/>
      <c r="C68" s="92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92"/>
      <c r="V68" s="92"/>
      <c r="W68" s="92"/>
      <c r="X68" s="92"/>
      <c r="Y68" s="92"/>
      <c r="Z68" s="93"/>
      <c r="AA68" s="92"/>
      <c r="AB68" s="92"/>
      <c r="AC68" s="94"/>
    </row>
    <row r="69" spans="1:29" s="95" customFormat="1" ht="31.5">
      <c r="A69" s="92"/>
      <c r="B69" s="92"/>
      <c r="C69" s="92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92"/>
      <c r="V69" s="92"/>
      <c r="W69" s="92"/>
      <c r="X69" s="92"/>
      <c r="Y69" s="92"/>
      <c r="Z69" s="93"/>
      <c r="AA69" s="92"/>
      <c r="AB69" s="92"/>
      <c r="AC69" s="94"/>
    </row>
    <row r="70" spans="1:29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6"/>
    </row>
    <row r="71" spans="1:29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6"/>
    </row>
    <row r="72" spans="1:29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6"/>
    </row>
    <row r="73" spans="1:29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6"/>
    </row>
  </sheetData>
  <sheetProtection formatCells="0" formatColumns="0" formatRows="0" insertColumns="0" insertRows="0" insertHyperlinks="0" deleteColumns="0" deleteRows="0" sort="0" autoFilter="0" pivotTables="0"/>
  <mergeCells count="117">
    <mergeCell ref="Q57:Q60"/>
    <mergeCell ref="R57:R60"/>
    <mergeCell ref="S57:S60"/>
    <mergeCell ref="T57:T60"/>
    <mergeCell ref="W33:W38"/>
    <mergeCell ref="W39:W44"/>
    <mergeCell ref="W45:W49"/>
    <mergeCell ref="Q52:Q56"/>
    <mergeCell ref="R52:R56"/>
    <mergeCell ref="S52:S56"/>
    <mergeCell ref="T52:T56"/>
    <mergeCell ref="D22:D26"/>
    <mergeCell ref="AC33:AC38"/>
    <mergeCell ref="AC39:AC44"/>
    <mergeCell ref="AB45:AB49"/>
    <mergeCell ref="AC45:AC49"/>
    <mergeCell ref="AA39:AA44"/>
    <mergeCell ref="Z45:Z49"/>
    <mergeCell ref="AA45:AA49"/>
    <mergeCell ref="D45:D49"/>
    <mergeCell ref="W22:W26"/>
    <mergeCell ref="D33:D38"/>
    <mergeCell ref="D39:D44"/>
    <mergeCell ref="A50:D50"/>
    <mergeCell ref="A39:A44"/>
    <mergeCell ref="E39:E44"/>
    <mergeCell ref="A22:A26"/>
    <mergeCell ref="B22:B26"/>
    <mergeCell ref="E22:E26"/>
    <mergeCell ref="B45:B49"/>
    <mergeCell ref="A45:A49"/>
    <mergeCell ref="A33:A38"/>
    <mergeCell ref="E33:E38"/>
    <mergeCell ref="Z33:Z38"/>
    <mergeCell ref="AA33:AA38"/>
    <mergeCell ref="Z22:Z26"/>
    <mergeCell ref="Z39:Z44"/>
    <mergeCell ref="A27:A32"/>
    <mergeCell ref="E27:E32"/>
    <mergeCell ref="Z27:Z32"/>
    <mergeCell ref="D27:D32"/>
    <mergeCell ref="A16:A21"/>
    <mergeCell ref="E16:E21"/>
    <mergeCell ref="Z16:Z21"/>
    <mergeCell ref="AA16:AA21"/>
    <mergeCell ref="D10:D15"/>
    <mergeCell ref="D16:D21"/>
    <mergeCell ref="W16:W21"/>
    <mergeCell ref="AA22:AA26"/>
    <mergeCell ref="W10:W15"/>
    <mergeCell ref="Y1:AC1"/>
    <mergeCell ref="A2:AC2"/>
    <mergeCell ref="E4:P5"/>
    <mergeCell ref="W4:Y6"/>
    <mergeCell ref="U4:V6"/>
    <mergeCell ref="A3:AB3"/>
    <mergeCell ref="F6:F7"/>
    <mergeCell ref="K6:L6"/>
    <mergeCell ref="E6:E7"/>
    <mergeCell ref="D4:D7"/>
    <mergeCell ref="A52:A56"/>
    <mergeCell ref="AB52:AB56"/>
    <mergeCell ref="AC52:AC56"/>
    <mergeCell ref="AA52:AA56"/>
    <mergeCell ref="Z52:Z56"/>
    <mergeCell ref="G6:H6"/>
    <mergeCell ref="O6:P6"/>
    <mergeCell ref="B9:AC9"/>
    <mergeCell ref="A10:A15"/>
    <mergeCell ref="Z10:Z15"/>
    <mergeCell ref="B4:B7"/>
    <mergeCell ref="AB4:AB7"/>
    <mergeCell ref="AC27:AC32"/>
    <mergeCell ref="B52:B56"/>
    <mergeCell ref="C4:C7"/>
    <mergeCell ref="AA10:AA15"/>
    <mergeCell ref="B16:B21"/>
    <mergeCell ref="AA27:AA32"/>
    <mergeCell ref="B33:B38"/>
    <mergeCell ref="B39:B44"/>
    <mergeCell ref="Z57:Z60"/>
    <mergeCell ref="AA57:AA60"/>
    <mergeCell ref="AA4:AA7"/>
    <mergeCell ref="AC4:AC7"/>
    <mergeCell ref="E52:E56"/>
    <mergeCell ref="M6:N6"/>
    <mergeCell ref="AB33:AB38"/>
    <mergeCell ref="AB39:AB44"/>
    <mergeCell ref="E45:E49"/>
    <mergeCell ref="W27:W32"/>
    <mergeCell ref="A4:A7"/>
    <mergeCell ref="Z4:Z7"/>
    <mergeCell ref="Q4:T6"/>
    <mergeCell ref="I6:J6"/>
    <mergeCell ref="D69:T69"/>
    <mergeCell ref="AB57:AB60"/>
    <mergeCell ref="B10:B15"/>
    <mergeCell ref="E10:E15"/>
    <mergeCell ref="B51:AC51"/>
    <mergeCell ref="B27:B32"/>
    <mergeCell ref="AC57:AC60"/>
    <mergeCell ref="D68:T68"/>
    <mergeCell ref="B65:AC65"/>
    <mergeCell ref="A61:D61"/>
    <mergeCell ref="A62:D62"/>
    <mergeCell ref="D64:H64"/>
    <mergeCell ref="R64:T64"/>
    <mergeCell ref="B57:B60"/>
    <mergeCell ref="E57:E60"/>
    <mergeCell ref="A57:A60"/>
    <mergeCell ref="AB27:AB32"/>
    <mergeCell ref="AB10:AB15"/>
    <mergeCell ref="AC10:AC15"/>
    <mergeCell ref="AB16:AB21"/>
    <mergeCell ref="AC16:AC21"/>
    <mergeCell ref="AB22:AB26"/>
    <mergeCell ref="AC22:AC26"/>
  </mergeCells>
  <printOptions horizontalCentered="1"/>
  <pageMargins left="0.15748031496062992" right="0.29" top="0.1968503937007874" bottom="0.4330708661417323" header="0.31496062992125984" footer="0.2362204724409449"/>
  <pageSetup fitToHeight="100" horizontalDpi="600" verticalDpi="600" orientation="landscape" paperSize="9" scale="43" r:id="rId1"/>
  <headerFooter>
    <oddFooter>&amp;C&amp;P</oddFooter>
  </headerFooter>
  <rowBreaks count="1" manualBreakCount="1">
    <brk id="6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2015-01-14T07:09:42Z</dcterms:modified>
  <cp:category/>
  <cp:version/>
  <cp:contentType/>
  <cp:contentStatus/>
</cp:coreProperties>
</file>